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3515" activeTab="1"/>
  </bookViews>
  <sheets>
    <sheet name="Informacii za pravnoto lice" sheetId="1" r:id="rId1"/>
    <sheet name="BS" sheetId="2" r:id="rId2"/>
    <sheet name="BPT" sheetId="6" r:id="rId3"/>
    <sheet name="DE" sheetId="5" r:id="rId4"/>
    <sheet name="SPD" sheetId="3" r:id="rId5"/>
    <sheet name="DB" sheetId="7" r:id="rId6"/>
  </sheets>
  <definedNames>
    <definedName name="_ftn1" localSheetId="3">DE!#REF!</definedName>
    <definedName name="_ftn2" localSheetId="3">DE!#REF!</definedName>
    <definedName name="_ftn3" localSheetId="3">DE!#REF!</definedName>
    <definedName name="_ftnref1" localSheetId="3">DE!#REF!</definedName>
    <definedName name="_ftnref2" localSheetId="3">DE!#REF!</definedName>
    <definedName name="_ftnref3" localSheetId="3">DE!#REF!</definedName>
    <definedName name="_xlnm.Print_Area" localSheetId="2">BPT!$A$1:$F$130</definedName>
    <definedName name="_xlnm.Print_Area" localSheetId="1">BS!$A$1:$H$127</definedName>
    <definedName name="_xlnm.Print_Area" localSheetId="5">DB!$A$2:$D$89</definedName>
    <definedName name="_xlnm.Print_Area" localSheetId="3">DE!$A$2:$F$132</definedName>
    <definedName name="_xlnm.Print_Area" localSheetId="4">SPD!$A$1:$E$631</definedName>
    <definedName name="_xlnm.Print_Titles" localSheetId="2">BPT!$9:$15</definedName>
    <definedName name="_xlnm.Print_Titles" localSheetId="1">BS!$9:$15</definedName>
    <definedName name="_xlnm.Print_Titles" localSheetId="5">DB!$9:$11</definedName>
    <definedName name="_xlnm.Print_Titles" localSheetId="3">DE!$13:$15</definedName>
    <definedName name="_xlnm.Print_Titles" localSheetId="4">SPD!$9:$11</definedName>
  </definedNames>
  <calcPr calcId="144525"/>
</workbook>
</file>

<file path=xl/calcChain.xml><?xml version="1.0" encoding="utf-8"?>
<calcChain xmlns="http://schemas.openxmlformats.org/spreadsheetml/2006/main">
  <c r="C8" i="5" l="1"/>
  <c r="C7" i="5"/>
  <c r="C6" i="5"/>
  <c r="C5" i="5"/>
  <c r="C4" i="5"/>
  <c r="C3" i="5"/>
  <c r="C2" i="5"/>
  <c r="C8" i="6"/>
  <c r="C7" i="6"/>
  <c r="C6" i="6"/>
  <c r="C5" i="6"/>
  <c r="C4" i="6"/>
  <c r="C3" i="6"/>
  <c r="C2" i="6"/>
  <c r="C6" i="2"/>
  <c r="C2" i="2"/>
  <c r="C3" i="2"/>
  <c r="C8" i="2"/>
  <c r="C5" i="2"/>
  <c r="C4" i="2"/>
  <c r="D62" i="7"/>
  <c r="D52" i="7"/>
  <c r="D13" i="7"/>
  <c r="D51" i="7" s="1"/>
  <c r="D60" i="7" s="1"/>
  <c r="D61" i="7" s="1"/>
  <c r="C631" i="3"/>
  <c r="E53" i="2"/>
  <c r="B85" i="7"/>
  <c r="C126" i="6"/>
  <c r="A10" i="6" s="1"/>
  <c r="A10" i="2"/>
  <c r="C128" i="5"/>
  <c r="G113" i="5"/>
  <c r="H113" i="5" s="1"/>
  <c r="G107" i="5"/>
  <c r="G108" i="5" s="1"/>
  <c r="G109" i="5" s="1"/>
  <c r="H109" i="5" s="1"/>
  <c r="G104" i="5"/>
  <c r="G105" i="5" s="1"/>
  <c r="H105" i="5" s="1"/>
  <c r="G102" i="5"/>
  <c r="H102" i="5" s="1"/>
  <c r="G96" i="5"/>
  <c r="G97" i="5" s="1"/>
  <c r="G91" i="5"/>
  <c r="G92" i="5" s="1"/>
  <c r="G86" i="5"/>
  <c r="G87" i="5" s="1"/>
  <c r="G79" i="5"/>
  <c r="G80" i="5" s="1"/>
  <c r="G74" i="5"/>
  <c r="H74" i="5" s="1"/>
  <c r="G66" i="5"/>
  <c r="G70" i="5" s="1"/>
  <c r="H70" i="5" s="1"/>
  <c r="G57" i="5"/>
  <c r="G60" i="5" s="1"/>
  <c r="H60" i="5" s="1"/>
  <c r="G21" i="5"/>
  <c r="G29" i="5" s="1"/>
  <c r="B7" i="7"/>
  <c r="E60" i="6"/>
  <c r="C7" i="2"/>
  <c r="F104" i="6"/>
  <c r="I115" i="5" s="1"/>
  <c r="I113" i="5"/>
  <c r="J113" i="5"/>
  <c r="I107" i="5"/>
  <c r="J107" i="5"/>
  <c r="I104" i="5"/>
  <c r="J104" i="5" s="1"/>
  <c r="I102" i="5"/>
  <c r="J102" i="5" s="1"/>
  <c r="I96" i="5"/>
  <c r="J96" i="5" s="1"/>
  <c r="I91" i="5"/>
  <c r="J91" i="5" s="1"/>
  <c r="I86" i="5"/>
  <c r="I87" i="5" s="1"/>
  <c r="I79" i="5"/>
  <c r="I80" i="5" s="1"/>
  <c r="H18" i="2"/>
  <c r="I21" i="5"/>
  <c r="I29" i="5" s="1"/>
  <c r="B62" i="6"/>
  <c r="B63" i="6" s="1"/>
  <c r="B64" i="6" s="1"/>
  <c r="B65" i="6" s="1"/>
  <c r="B66" i="6" s="1"/>
  <c r="B67" i="6" s="1"/>
  <c r="B68" i="6" s="1"/>
  <c r="B69" i="6" s="1"/>
  <c r="B70" i="6" s="1"/>
  <c r="F36" i="6"/>
  <c r="E40" i="6"/>
  <c r="E36" i="6"/>
  <c r="E28" i="6"/>
  <c r="E23" i="6"/>
  <c r="E18" i="6"/>
  <c r="F96" i="2"/>
  <c r="E31" i="2"/>
  <c r="E41" i="2"/>
  <c r="E20" i="2"/>
  <c r="E17" i="2" s="1"/>
  <c r="F82" i="2"/>
  <c r="F88" i="2"/>
  <c r="F68" i="2"/>
  <c r="F72" i="2"/>
  <c r="F20" i="2"/>
  <c r="F17" i="2" s="1"/>
  <c r="F31" i="2"/>
  <c r="F41" i="2"/>
  <c r="F53" i="2"/>
  <c r="F60" i="2"/>
  <c r="G20" i="2"/>
  <c r="G17" i="2" s="1"/>
  <c r="G31" i="2"/>
  <c r="G41" i="2"/>
  <c r="G53" i="2"/>
  <c r="G60" i="2"/>
  <c r="E96" i="2"/>
  <c r="E82" i="2"/>
  <c r="E88" i="2"/>
  <c r="E68" i="2"/>
  <c r="E72" i="2"/>
  <c r="E60" i="2"/>
  <c r="F18" i="6"/>
  <c r="F28" i="6"/>
  <c r="F45" i="6"/>
  <c r="F49" i="6"/>
  <c r="F60" i="6"/>
  <c r="F71" i="6"/>
  <c r="F93" i="6"/>
  <c r="E45" i="6"/>
  <c r="E49" i="6"/>
  <c r="E55" i="6"/>
  <c r="E71" i="6"/>
  <c r="E93" i="6"/>
  <c r="E104" i="6"/>
  <c r="G115" i="5" s="1"/>
  <c r="G116" i="5" s="1"/>
  <c r="F113" i="6"/>
  <c r="F109" i="6"/>
  <c r="F99" i="6"/>
  <c r="F84" i="6"/>
  <c r="F79" i="6"/>
  <c r="F55" i="6"/>
  <c r="F40" i="6"/>
  <c r="F23" i="6"/>
  <c r="B5" i="7"/>
  <c r="B3" i="7"/>
  <c r="E84" i="6"/>
  <c r="E99" i="6"/>
  <c r="E109" i="6"/>
  <c r="E113" i="6"/>
  <c r="H21" i="2"/>
  <c r="H23" i="2"/>
  <c r="I66" i="5" s="1"/>
  <c r="H26" i="2"/>
  <c r="I74" i="5"/>
  <c r="J74" i="5" s="1"/>
  <c r="H22" i="2"/>
  <c r="H24" i="2"/>
  <c r="H25" i="2"/>
  <c r="H27" i="2"/>
  <c r="C7" i="3"/>
  <c r="C5" i="3"/>
  <c r="C3" i="3"/>
  <c r="E79" i="6"/>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H66" i="2"/>
  <c r="H64" i="2"/>
  <c r="H63" i="2"/>
  <c r="H62" i="2"/>
  <c r="H61" i="2"/>
  <c r="H60" i="2"/>
  <c r="H59" i="2"/>
  <c r="H58" i="2"/>
  <c r="H57" i="2"/>
  <c r="H56" i="2"/>
  <c r="H55" i="2"/>
  <c r="H54" i="2"/>
  <c r="H52" i="2"/>
  <c r="H51" i="2"/>
  <c r="H50" i="2"/>
  <c r="H49" i="2"/>
  <c r="H48" i="2"/>
  <c r="H47" i="2"/>
  <c r="H46" i="2"/>
  <c r="H45" i="2"/>
  <c r="H44" i="2"/>
  <c r="H43" i="2"/>
  <c r="H42" i="2"/>
  <c r="H41" i="2"/>
  <c r="H40" i="2"/>
  <c r="H39" i="2"/>
  <c r="H38" i="2"/>
  <c r="H37" i="2"/>
  <c r="H36" i="2"/>
  <c r="H35" i="2"/>
  <c r="H34" i="2"/>
  <c r="H33" i="2"/>
  <c r="H32" i="2"/>
  <c r="H31" i="2"/>
  <c r="H29" i="2"/>
  <c r="H28" i="2"/>
  <c r="H19" i="2"/>
  <c r="I57" i="5" s="1"/>
  <c r="J86" i="5"/>
  <c r="I97" i="5"/>
  <c r="I98" i="5" s="1"/>
  <c r="I99" i="5" s="1"/>
  <c r="I108" i="5"/>
  <c r="J108" i="5" s="1"/>
  <c r="I92" i="5"/>
  <c r="I93" i="5" s="1"/>
  <c r="H21" i="5"/>
  <c r="H57" i="5"/>
  <c r="H107" i="5"/>
  <c r="J92" i="5"/>
  <c r="F119" i="6"/>
  <c r="E628" i="3" s="1"/>
  <c r="E627" i="3" s="1"/>
  <c r="I105" i="5"/>
  <c r="J105" i="5" s="1"/>
  <c r="J79" i="5"/>
  <c r="E119" i="6"/>
  <c r="E121" i="6" s="1"/>
  <c r="F121" i="6"/>
  <c r="I109" i="5"/>
  <c r="J109" i="5" s="1"/>
  <c r="H115" i="5"/>
  <c r="G30" i="2" l="1"/>
  <c r="H53" i="2"/>
  <c r="H91" i="5"/>
  <c r="F80" i="2"/>
  <c r="F107" i="2" s="1"/>
  <c r="F30" i="2"/>
  <c r="H30" i="2" s="1"/>
  <c r="E30" i="2"/>
  <c r="J97" i="5"/>
  <c r="J93" i="5"/>
  <c r="I94" i="5"/>
  <c r="J94" i="5" s="1"/>
  <c r="H66" i="5"/>
  <c r="F17" i="6"/>
  <c r="F75" i="6" s="1"/>
  <c r="F76" i="6" s="1"/>
  <c r="F129" i="6" s="1"/>
  <c r="J98" i="5"/>
  <c r="H20" i="2"/>
  <c r="I116" i="5"/>
  <c r="J115" i="5"/>
  <c r="J87" i="5"/>
  <c r="I88" i="5"/>
  <c r="H104" i="5"/>
  <c r="E17" i="6"/>
  <c r="E75" i="6" s="1"/>
  <c r="J80" i="5"/>
  <c r="I81" i="5"/>
  <c r="I70" i="5"/>
  <c r="J70" i="5" s="1"/>
  <c r="J66" i="5"/>
  <c r="H17" i="2"/>
  <c r="E80" i="2"/>
  <c r="E107" i="2" s="1"/>
  <c r="E65" i="2"/>
  <c r="I60" i="5"/>
  <c r="J60" i="5" s="1"/>
  <c r="J57" i="5"/>
  <c r="D67" i="7"/>
  <c r="G65" i="2"/>
  <c r="G117" i="5"/>
  <c r="H117" i="5" s="1"/>
  <c r="H116" i="5"/>
  <c r="G33" i="5"/>
  <c r="H29" i="5"/>
  <c r="H87" i="5"/>
  <c r="G88" i="5"/>
  <c r="G98" i="5"/>
  <c r="H97" i="5"/>
  <c r="I100" i="5"/>
  <c r="J100" i="5" s="1"/>
  <c r="J99" i="5"/>
  <c r="I33" i="5"/>
  <c r="J29" i="5"/>
  <c r="I117" i="5"/>
  <c r="J117" i="5" s="1"/>
  <c r="J116" i="5"/>
  <c r="G81" i="5"/>
  <c r="H80" i="5"/>
  <c r="G93" i="5"/>
  <c r="H92" i="5"/>
  <c r="H86" i="5"/>
  <c r="H96" i="5"/>
  <c r="H79" i="5"/>
  <c r="H108" i="5"/>
  <c r="J21" i="5"/>
  <c r="F65" i="2" l="1"/>
  <c r="H65" i="2" s="1"/>
  <c r="F112" i="2" s="1"/>
  <c r="J88" i="5"/>
  <c r="I89" i="5"/>
  <c r="J89" i="5" s="1"/>
  <c r="I119" i="6"/>
  <c r="E76" i="6"/>
  <c r="E129" i="6" s="1"/>
  <c r="J81" i="5"/>
  <c r="I82" i="5"/>
  <c r="I108" i="2"/>
  <c r="E112" i="2"/>
  <c r="F78" i="6"/>
  <c r="F83" i="6"/>
  <c r="G89" i="5"/>
  <c r="H89" i="5" s="1"/>
  <c r="H88" i="5"/>
  <c r="G94" i="5"/>
  <c r="H94" i="5" s="1"/>
  <c r="H93" i="5"/>
  <c r="G82" i="5"/>
  <c r="H81" i="5"/>
  <c r="J33" i="5"/>
  <c r="I37" i="5"/>
  <c r="H98" i="5"/>
  <c r="G99" i="5"/>
  <c r="G37" i="5"/>
  <c r="H33" i="5"/>
  <c r="E78" i="6" l="1"/>
  <c r="H119" i="6"/>
  <c r="E83" i="6"/>
  <c r="I83" i="5"/>
  <c r="J83" i="5" s="1"/>
  <c r="J82" i="5"/>
  <c r="J108" i="2"/>
  <c r="H99" i="5"/>
  <c r="G100" i="5"/>
  <c r="H100" i="5" s="1"/>
  <c r="I41" i="5"/>
  <c r="J37" i="5"/>
  <c r="H37" i="5"/>
  <c r="G41" i="5"/>
  <c r="G83" i="5"/>
  <c r="H83" i="5" s="1"/>
  <c r="H82" i="5"/>
  <c r="H41" i="5" l="1"/>
  <c r="G45" i="5"/>
  <c r="J41" i="5"/>
  <c r="I45" i="5"/>
  <c r="J45" i="5" l="1"/>
  <c r="I49" i="5"/>
  <c r="H45" i="5"/>
  <c r="G49" i="5"/>
  <c r="G53" i="5" l="1"/>
  <c r="H53" i="5" s="1"/>
  <c r="H49" i="5"/>
  <c r="J49" i="5"/>
  <c r="I53" i="5"/>
  <c r="J53" i="5" s="1"/>
</calcChain>
</file>

<file path=xl/comments1.xml><?xml version="1.0" encoding="utf-8"?>
<comments xmlns="http://schemas.openxmlformats.org/spreadsheetml/2006/main">
  <authors>
    <author>natasa</author>
  </authors>
  <commentList>
    <comment ref="E17" authorId="0">
      <text>
        <r>
          <rPr>
            <sz val="8"/>
            <color indexed="81"/>
            <rFont val="Tahoma"/>
            <family val="2"/>
            <charset val="204"/>
          </rPr>
          <t>111=112+113+114+122+123</t>
        </r>
      </text>
    </comment>
    <comment ref="H17" authorId="0">
      <text>
        <r>
          <rPr>
            <sz val="8"/>
            <color indexed="81"/>
            <rFont val="Tahoma"/>
            <family val="2"/>
            <charset val="204"/>
          </rPr>
          <t>111=112+113+114+122+123
колона 8 = колона 6 - колона 7</t>
        </r>
      </text>
    </comment>
    <comment ref="H18" authorId="0">
      <text>
        <r>
          <rPr>
            <sz val="8"/>
            <color indexed="81"/>
            <rFont val="Tahoma"/>
            <family val="2"/>
            <charset val="204"/>
          </rPr>
          <t>колона 8 = колона 6 - колона 7</t>
        </r>
      </text>
    </comment>
    <comment ref="H19" authorId="0">
      <text>
        <r>
          <rPr>
            <sz val="8"/>
            <color indexed="81"/>
            <rFont val="Tahoma"/>
            <family val="2"/>
            <charset val="204"/>
          </rPr>
          <t>колона 8 = колона 6 - колона 7</t>
        </r>
      </text>
    </comment>
    <comment ref="E20" authorId="0">
      <text>
        <r>
          <rPr>
            <sz val="8"/>
            <color indexed="81"/>
            <rFont val="Tahoma"/>
            <family val="2"/>
            <charset val="204"/>
          </rPr>
          <t>114=115 до 121</t>
        </r>
      </text>
    </comment>
    <comment ref="H20" authorId="0">
      <text>
        <r>
          <rPr>
            <sz val="8"/>
            <color indexed="81"/>
            <rFont val="Tahoma"/>
            <family val="2"/>
            <charset val="204"/>
          </rPr>
          <t>114=115 до 121
колона 8 = колона 6 - колона 7</t>
        </r>
      </text>
    </comment>
    <comment ref="H21" authorId="0">
      <text>
        <r>
          <rPr>
            <sz val="8"/>
            <color indexed="81"/>
            <rFont val="Tahoma"/>
            <family val="2"/>
            <charset val="204"/>
          </rPr>
          <t>колона 8 = колона 6 - колона 7</t>
        </r>
      </text>
    </comment>
    <comment ref="H22" authorId="0">
      <text>
        <r>
          <rPr>
            <sz val="8"/>
            <color indexed="81"/>
            <rFont val="Tahoma"/>
            <family val="2"/>
            <charset val="204"/>
          </rPr>
          <t>колона 8 = колона 6 - колона 7</t>
        </r>
      </text>
    </comment>
    <comment ref="H23" authorId="0">
      <text>
        <r>
          <rPr>
            <sz val="8"/>
            <color indexed="81"/>
            <rFont val="Tahoma"/>
            <family val="2"/>
            <charset val="204"/>
          </rPr>
          <t>колона 8 = колона 6 - колона 7</t>
        </r>
      </text>
    </comment>
    <comment ref="H24" authorId="0">
      <text>
        <r>
          <rPr>
            <sz val="8"/>
            <color indexed="81"/>
            <rFont val="Tahoma"/>
            <family val="2"/>
            <charset val="204"/>
          </rPr>
          <t>колона 8 = колона 6 - колона 7</t>
        </r>
      </text>
    </comment>
    <comment ref="H25" authorId="0">
      <text>
        <r>
          <rPr>
            <sz val="8"/>
            <color indexed="81"/>
            <rFont val="Tahoma"/>
            <family val="2"/>
            <charset val="204"/>
          </rPr>
          <t>колона 8 = колона 6 - колона 7</t>
        </r>
      </text>
    </comment>
    <comment ref="H26" authorId="0">
      <text>
        <r>
          <rPr>
            <sz val="8"/>
            <color indexed="81"/>
            <rFont val="Tahoma"/>
            <family val="2"/>
            <charset val="204"/>
          </rPr>
          <t>колона 8 = колона 6 - колона 7</t>
        </r>
      </text>
    </comment>
    <comment ref="H27" authorId="0">
      <text>
        <r>
          <rPr>
            <sz val="8"/>
            <color indexed="81"/>
            <rFont val="Tahoma"/>
            <family val="2"/>
            <charset val="204"/>
          </rPr>
          <t>колона 8 = колона 6 - колона 7</t>
        </r>
      </text>
    </comment>
    <comment ref="H28" authorId="0">
      <text>
        <r>
          <rPr>
            <sz val="8"/>
            <color indexed="81"/>
            <rFont val="Tahoma"/>
            <family val="2"/>
            <charset val="204"/>
          </rPr>
          <t>колона 8 = колона 6 - колона 7</t>
        </r>
      </text>
    </comment>
    <comment ref="H29" authorId="0">
      <text>
        <r>
          <rPr>
            <sz val="8"/>
            <color indexed="81"/>
            <rFont val="Tahoma"/>
            <family val="2"/>
            <charset val="204"/>
          </rPr>
          <t>колона 8 = колона 6 - колона 7</t>
        </r>
      </text>
    </comment>
    <comment ref="E30" authorId="0">
      <text>
        <r>
          <rPr>
            <sz val="8"/>
            <color indexed="81"/>
            <rFont val="Tahoma"/>
            <family val="2"/>
            <charset val="204"/>
          </rPr>
          <t>124=125+134+135+140+141+142+143+144+145+146</t>
        </r>
      </text>
    </comment>
    <comment ref="H30" authorId="0">
      <text>
        <r>
          <rPr>
            <sz val="8"/>
            <color indexed="81"/>
            <rFont val="Tahoma"/>
            <family val="2"/>
            <charset val="204"/>
          </rPr>
          <t>124=125+134+135+140+141+142+143+144+145+146
колона 8 = колона 6 - колона 7</t>
        </r>
      </text>
    </comment>
    <comment ref="E31" authorId="0">
      <text>
        <r>
          <rPr>
            <sz val="8"/>
            <color indexed="81"/>
            <rFont val="Tahoma"/>
            <family val="2"/>
            <charset val="204"/>
          </rPr>
          <t>125=126+127+128+129+130+131+132+133</t>
        </r>
      </text>
    </comment>
    <comment ref="H31" authorId="0">
      <text>
        <r>
          <rPr>
            <sz val="8"/>
            <color indexed="81"/>
            <rFont val="Tahoma"/>
            <family val="2"/>
            <charset val="204"/>
          </rPr>
          <t>125=126+127+128+129+130+131+132+133
колона 8 = колона 6 - колона 7</t>
        </r>
      </text>
    </comment>
    <comment ref="H32" authorId="0">
      <text>
        <r>
          <rPr>
            <sz val="8"/>
            <color indexed="81"/>
            <rFont val="Tahoma"/>
            <family val="2"/>
            <charset val="204"/>
          </rPr>
          <t>колона 8 = колона 6 - колона 7</t>
        </r>
      </text>
    </comment>
    <comment ref="H33" authorId="0">
      <text>
        <r>
          <rPr>
            <sz val="8"/>
            <color indexed="81"/>
            <rFont val="Tahoma"/>
            <family val="2"/>
            <charset val="204"/>
          </rPr>
          <t>колона 8 = колона 6 - колона 7</t>
        </r>
      </text>
    </comment>
    <comment ref="H34" authorId="0">
      <text>
        <r>
          <rPr>
            <sz val="8"/>
            <color indexed="81"/>
            <rFont val="Tahoma"/>
            <family val="2"/>
            <charset val="204"/>
          </rPr>
          <t>колона 8 = колона 6 - колона 7</t>
        </r>
      </text>
    </comment>
    <comment ref="H35" authorId="0">
      <text>
        <r>
          <rPr>
            <sz val="8"/>
            <color indexed="81"/>
            <rFont val="Tahoma"/>
            <family val="2"/>
            <charset val="204"/>
          </rPr>
          <t>колона 8 = колона 6 - колона 7</t>
        </r>
      </text>
    </comment>
    <comment ref="H36" authorId="0">
      <text>
        <r>
          <rPr>
            <sz val="8"/>
            <color indexed="81"/>
            <rFont val="Tahoma"/>
            <family val="2"/>
            <charset val="204"/>
          </rPr>
          <t>колона 8 = колона 6 - колона 7</t>
        </r>
      </text>
    </comment>
    <comment ref="H37" authorId="0">
      <text>
        <r>
          <rPr>
            <sz val="8"/>
            <color indexed="81"/>
            <rFont val="Tahoma"/>
            <family val="2"/>
            <charset val="204"/>
          </rPr>
          <t>колона 8 = колона 6 - колона 7</t>
        </r>
      </text>
    </comment>
    <comment ref="H38" authorId="0">
      <text>
        <r>
          <rPr>
            <sz val="8"/>
            <color indexed="81"/>
            <rFont val="Tahoma"/>
            <family val="2"/>
            <charset val="204"/>
          </rPr>
          <t>колона 8 = колона 6 - колона 7</t>
        </r>
      </text>
    </comment>
    <comment ref="H39" authorId="0">
      <text>
        <r>
          <rPr>
            <sz val="8"/>
            <color indexed="81"/>
            <rFont val="Tahoma"/>
            <family val="2"/>
            <charset val="204"/>
          </rPr>
          <t>колона 8 = колона 6 - колона 7</t>
        </r>
      </text>
    </comment>
    <comment ref="H40" authorId="0">
      <text>
        <r>
          <rPr>
            <sz val="8"/>
            <color indexed="81"/>
            <rFont val="Tahoma"/>
            <family val="2"/>
            <charset val="204"/>
          </rPr>
          <t>колона 8 = колона 6 - колона 7</t>
        </r>
      </text>
    </comment>
    <comment ref="E41" authorId="0">
      <text>
        <r>
          <rPr>
            <sz val="8"/>
            <color indexed="81"/>
            <rFont val="Tahoma"/>
            <family val="2"/>
            <charset val="204"/>
          </rPr>
          <t>135=136+137+138+139</t>
        </r>
      </text>
    </comment>
    <comment ref="H41" authorId="0">
      <text>
        <r>
          <rPr>
            <sz val="8"/>
            <color indexed="81"/>
            <rFont val="Tahoma"/>
            <family val="2"/>
            <charset val="204"/>
          </rPr>
          <t>135=136+137+138+139
колона 8 = колона 6 - колона 7</t>
        </r>
      </text>
    </comment>
    <comment ref="H42" authorId="0">
      <text>
        <r>
          <rPr>
            <sz val="8"/>
            <color indexed="81"/>
            <rFont val="Tahoma"/>
            <family val="2"/>
            <charset val="204"/>
          </rPr>
          <t>колона 8 = колона 6 - колона 7</t>
        </r>
      </text>
    </comment>
    <comment ref="H43" authorId="0">
      <text>
        <r>
          <rPr>
            <sz val="8"/>
            <color indexed="81"/>
            <rFont val="Tahoma"/>
            <family val="2"/>
            <charset val="204"/>
          </rPr>
          <t>колона 8 = колона 6 - колона 7</t>
        </r>
      </text>
    </comment>
    <comment ref="H44" authorId="0">
      <text>
        <r>
          <rPr>
            <sz val="8"/>
            <color indexed="81"/>
            <rFont val="Tahoma"/>
            <family val="2"/>
            <charset val="204"/>
          </rPr>
          <t>колона 8 = колона 6 - колона 7</t>
        </r>
      </text>
    </comment>
    <comment ref="H45" authorId="0">
      <text>
        <r>
          <rPr>
            <sz val="8"/>
            <color indexed="81"/>
            <rFont val="Tahoma"/>
            <family val="2"/>
            <charset val="204"/>
          </rPr>
          <t>колона 8 = колона 6 - колона 7</t>
        </r>
      </text>
    </comment>
    <comment ref="H46" authorId="0">
      <text>
        <r>
          <rPr>
            <sz val="8"/>
            <color indexed="81"/>
            <rFont val="Tahoma"/>
            <family val="2"/>
            <charset val="204"/>
          </rPr>
          <t>колона 8 = колона 6 - колона 7</t>
        </r>
      </text>
    </comment>
    <comment ref="H47" authorId="0">
      <text>
        <r>
          <rPr>
            <sz val="8"/>
            <color indexed="81"/>
            <rFont val="Tahoma"/>
            <family val="2"/>
            <charset val="204"/>
          </rPr>
          <t>колона 8 = колона 6 - колона 7</t>
        </r>
      </text>
    </comment>
    <comment ref="H48" authorId="0">
      <text>
        <r>
          <rPr>
            <sz val="8"/>
            <color indexed="81"/>
            <rFont val="Tahoma"/>
            <family val="2"/>
            <charset val="204"/>
          </rPr>
          <t>колона 8 = колона 6 - колона 7</t>
        </r>
      </text>
    </comment>
    <comment ref="H49" authorId="0">
      <text>
        <r>
          <rPr>
            <sz val="8"/>
            <color indexed="81"/>
            <rFont val="Tahoma"/>
            <family val="2"/>
            <charset val="204"/>
          </rPr>
          <t>колона 8 = колона 6 - колона 7</t>
        </r>
      </text>
    </comment>
    <comment ref="H50" authorId="0">
      <text>
        <r>
          <rPr>
            <sz val="8"/>
            <color indexed="81"/>
            <rFont val="Tahoma"/>
            <family val="2"/>
            <charset val="204"/>
          </rPr>
          <t>колона 8 = колона 6 - колона 7</t>
        </r>
      </text>
    </comment>
    <comment ref="H51" authorId="0">
      <text>
        <r>
          <rPr>
            <sz val="8"/>
            <color indexed="81"/>
            <rFont val="Tahoma"/>
            <family val="2"/>
            <charset val="204"/>
          </rPr>
          <t>колона 8 = колона 6 - колона 7</t>
        </r>
      </text>
    </comment>
    <comment ref="H52" authorId="0">
      <text>
        <r>
          <rPr>
            <sz val="8"/>
            <color indexed="81"/>
            <rFont val="Tahoma"/>
            <family val="2"/>
            <charset val="204"/>
          </rPr>
          <t>колона 8 = колона 6 - колона 7</t>
        </r>
      </text>
    </comment>
    <comment ref="E53" authorId="0">
      <text>
        <r>
          <rPr>
            <sz val="8"/>
            <color indexed="81"/>
            <rFont val="Tahoma"/>
            <family val="2"/>
            <charset val="204"/>
          </rPr>
          <t>147=148+149+150+151+152+153</t>
        </r>
      </text>
    </comment>
    <comment ref="H53" authorId="0">
      <text>
        <r>
          <rPr>
            <sz val="8"/>
            <color indexed="81"/>
            <rFont val="Tahoma"/>
            <family val="2"/>
            <charset val="204"/>
          </rPr>
          <t>147=148+149+150+151+152+153
колона 8 = колона 6 - колона 7</t>
        </r>
      </text>
    </comment>
    <comment ref="H54" authorId="0">
      <text>
        <r>
          <rPr>
            <sz val="8"/>
            <color indexed="81"/>
            <rFont val="Tahoma"/>
            <family val="2"/>
            <charset val="204"/>
          </rPr>
          <t>колона 8 = колона 6 - колона 7</t>
        </r>
      </text>
    </comment>
    <comment ref="H55" authorId="0">
      <text>
        <r>
          <rPr>
            <sz val="8"/>
            <color indexed="81"/>
            <rFont val="Tahoma"/>
            <family val="2"/>
            <charset val="204"/>
          </rPr>
          <t>колона 8 = колона 6 - колона 7</t>
        </r>
      </text>
    </comment>
    <comment ref="H56" authorId="0">
      <text>
        <r>
          <rPr>
            <sz val="8"/>
            <color indexed="81"/>
            <rFont val="Tahoma"/>
            <family val="2"/>
            <charset val="204"/>
          </rPr>
          <t>колона 8 = колона 6 - колона 7</t>
        </r>
      </text>
    </comment>
    <comment ref="H57" authorId="0">
      <text>
        <r>
          <rPr>
            <sz val="8"/>
            <color indexed="81"/>
            <rFont val="Tahoma"/>
            <family val="2"/>
            <charset val="204"/>
          </rPr>
          <t>колона 8 = колона 6 - колона 7</t>
        </r>
      </text>
    </comment>
    <comment ref="H58" authorId="0">
      <text>
        <r>
          <rPr>
            <sz val="8"/>
            <color indexed="81"/>
            <rFont val="Tahoma"/>
            <family val="2"/>
            <charset val="204"/>
          </rPr>
          <t>колона 8 = колона 6 - колона 7</t>
        </r>
      </text>
    </comment>
    <comment ref="H59" authorId="0">
      <text>
        <r>
          <rPr>
            <sz val="8"/>
            <color indexed="81"/>
            <rFont val="Tahoma"/>
            <family val="2"/>
            <charset val="204"/>
          </rPr>
          <t>колона 8 = колона 6 - колона 7</t>
        </r>
      </text>
    </comment>
    <comment ref="E60" authorId="0">
      <text>
        <r>
          <rPr>
            <sz val="8"/>
            <color indexed="81"/>
            <rFont val="Tahoma"/>
            <family val="2"/>
            <charset val="204"/>
          </rPr>
          <t>154=155+156+157</t>
        </r>
      </text>
    </comment>
    <comment ref="H60" authorId="0">
      <text>
        <r>
          <rPr>
            <sz val="8"/>
            <color indexed="81"/>
            <rFont val="Tahoma"/>
            <family val="2"/>
            <charset val="204"/>
          </rPr>
          <t>154=155+156+157
колона 8 = колона 6 - колона 7</t>
        </r>
      </text>
    </comment>
    <comment ref="H61" authorId="0">
      <text>
        <r>
          <rPr>
            <sz val="8"/>
            <color indexed="81"/>
            <rFont val="Tahoma"/>
            <family val="2"/>
            <charset val="204"/>
          </rPr>
          <t>колона 8 = колона 6 - колона 7</t>
        </r>
      </text>
    </comment>
    <comment ref="H62" authorId="0">
      <text>
        <r>
          <rPr>
            <sz val="8"/>
            <color indexed="81"/>
            <rFont val="Tahoma"/>
            <family val="2"/>
            <charset val="204"/>
          </rPr>
          <t>колона 8 = колона 6 - колона 7</t>
        </r>
      </text>
    </comment>
    <comment ref="H63" authorId="0">
      <text>
        <r>
          <rPr>
            <sz val="8"/>
            <color indexed="81"/>
            <rFont val="Tahoma"/>
            <family val="2"/>
            <charset val="204"/>
          </rPr>
          <t>колона 8 = колона 6 - колона 7</t>
        </r>
      </text>
    </comment>
    <comment ref="H64" authorId="0">
      <text>
        <r>
          <rPr>
            <sz val="8"/>
            <color indexed="81"/>
            <rFont val="Tahoma"/>
            <family val="2"/>
            <charset val="204"/>
          </rPr>
          <t>колона 8 = колона 6 - колона 7</t>
        </r>
      </text>
    </comment>
    <comment ref="E65" authorId="0">
      <text>
        <r>
          <rPr>
            <sz val="8"/>
            <color indexed="81"/>
            <rFont val="Tahoma"/>
            <family val="2"/>
            <charset val="204"/>
          </rPr>
          <t>159 = 111+124+147+154+158
159 &gt; 0 колона 5
159 колона 5 =200 колона 5</t>
        </r>
      </text>
    </comment>
    <comment ref="F65" authorId="0">
      <text>
        <r>
          <rPr>
            <sz val="8"/>
            <color indexed="81"/>
            <rFont val="Tahoma"/>
            <family val="2"/>
            <charset val="204"/>
          </rPr>
          <t>159 &gt; 0 колона 6</t>
        </r>
      </text>
    </comment>
    <comment ref="H65" authorId="0">
      <text>
        <r>
          <rPr>
            <sz val="8"/>
            <color indexed="81"/>
            <rFont val="Tahoma"/>
            <family val="2"/>
            <charset val="204"/>
          </rPr>
          <t>159 = 111+124+147+154+158
159 &gt; 0 колона 8
159 колона 8 =200 колона 6
колона 8 = колона 6 - колона 7</t>
        </r>
      </text>
    </comment>
    <comment ref="E66" authorId="0">
      <text>
        <r>
          <rPr>
            <sz val="8"/>
            <color indexed="81"/>
            <rFont val="Tahoma"/>
            <family val="2"/>
            <charset val="204"/>
          </rPr>
          <t>160 колона 5 =201 колона 5</t>
        </r>
      </text>
    </comment>
    <comment ref="H66" authorId="0">
      <text>
        <r>
          <rPr>
            <sz val="8"/>
            <color indexed="81"/>
            <rFont val="Tahoma"/>
            <family val="2"/>
            <charset val="204"/>
          </rPr>
          <t>160 колона 8 =201 колона 6
колона 8 = колона 6 - колона 7</t>
        </r>
      </text>
    </comment>
    <comment ref="E68" authorId="0">
      <text>
        <r>
          <rPr>
            <sz val="8"/>
            <color indexed="81"/>
            <rFont val="Tahoma"/>
            <family val="2"/>
            <charset val="204"/>
          </rPr>
          <t>161=162+163</t>
        </r>
      </text>
    </comment>
    <comment ref="F68" authorId="0">
      <text>
        <r>
          <rPr>
            <sz val="8"/>
            <color indexed="81"/>
            <rFont val="Tahoma"/>
            <family val="2"/>
            <charset val="204"/>
          </rPr>
          <t>161=162+163</t>
        </r>
      </text>
    </comment>
    <comment ref="E72" authorId="0">
      <text>
        <r>
          <rPr>
            <sz val="8"/>
            <color indexed="81"/>
            <rFont val="Tahoma"/>
            <family val="2"/>
            <charset val="204"/>
          </rPr>
          <t>165=166+167+168+169+170+171+172</t>
        </r>
      </text>
    </comment>
    <comment ref="F72" authorId="0">
      <text>
        <r>
          <rPr>
            <sz val="8"/>
            <color indexed="81"/>
            <rFont val="Tahoma"/>
            <family val="2"/>
            <charset val="204"/>
          </rPr>
          <t>165=166+167+168+169+170+171+172</t>
        </r>
      </text>
    </comment>
    <comment ref="E80" authorId="0">
      <text>
        <r>
          <rPr>
            <sz val="8"/>
            <color indexed="81"/>
            <rFont val="Tahoma"/>
            <family val="2"/>
            <charset val="204"/>
          </rPr>
          <t>173=174+175+180+181+189+195+196+197+198</t>
        </r>
      </text>
    </comment>
    <comment ref="F80" authorId="0">
      <text>
        <r>
          <rPr>
            <sz val="8"/>
            <color indexed="81"/>
            <rFont val="Tahoma"/>
            <family val="2"/>
            <charset val="204"/>
          </rPr>
          <t>173=174+175+180+181+189+195+196+197+198</t>
        </r>
      </text>
    </comment>
    <comment ref="E82" authorId="0">
      <text>
        <r>
          <rPr>
            <sz val="8"/>
            <color indexed="81"/>
            <rFont val="Tahoma"/>
            <family val="2"/>
            <charset val="204"/>
          </rPr>
          <t>175=176+177+178+179</t>
        </r>
      </text>
    </comment>
    <comment ref="F82" authorId="0">
      <text>
        <r>
          <rPr>
            <sz val="8"/>
            <color indexed="81"/>
            <rFont val="Tahoma"/>
            <family val="2"/>
            <charset val="204"/>
          </rPr>
          <t>175=176+177+178+179</t>
        </r>
      </text>
    </comment>
    <comment ref="E88" authorId="0">
      <text>
        <r>
          <rPr>
            <sz val="8"/>
            <color indexed="81"/>
            <rFont val="Tahoma"/>
            <family val="2"/>
            <charset val="204"/>
          </rPr>
          <t>181=182+183+184+185+186+187+188</t>
        </r>
      </text>
    </comment>
    <comment ref="F88" authorId="0">
      <text>
        <r>
          <rPr>
            <sz val="8"/>
            <color indexed="81"/>
            <rFont val="Tahoma"/>
            <family val="2"/>
            <charset val="204"/>
          </rPr>
          <t>181=182+183+184+185+186+187+188</t>
        </r>
      </text>
    </comment>
    <comment ref="E96" authorId="0">
      <text>
        <r>
          <rPr>
            <sz val="8"/>
            <color indexed="81"/>
            <rFont val="Tahoma"/>
            <family val="2"/>
            <charset val="204"/>
          </rPr>
          <t>189=190+191+192+193+194</t>
        </r>
      </text>
    </comment>
    <comment ref="F96" authorId="0">
      <text>
        <r>
          <rPr>
            <sz val="8"/>
            <color indexed="81"/>
            <rFont val="Tahoma"/>
            <family val="2"/>
            <charset val="204"/>
          </rPr>
          <t>189=190+191+192+193+194</t>
        </r>
      </text>
    </comment>
    <comment ref="E107" authorId="0">
      <text>
        <r>
          <rPr>
            <sz val="8"/>
            <color indexed="81"/>
            <rFont val="Tahoma"/>
            <family val="2"/>
            <charset val="204"/>
          </rPr>
          <t>200=161+164+165+173+199
200 &gt; 0 колона 5</t>
        </r>
      </text>
    </comment>
    <comment ref="F107" authorId="0">
      <text>
        <r>
          <rPr>
            <sz val="8"/>
            <color indexed="81"/>
            <rFont val="Tahoma"/>
            <family val="2"/>
            <charset val="204"/>
          </rPr>
          <t>200=161+164+165+173+199
200 &gt; 0 колона 6</t>
        </r>
      </text>
    </comment>
  </commentList>
</comments>
</file>

<file path=xl/comments2.xml><?xml version="1.0" encoding="utf-8"?>
<comments xmlns="http://schemas.openxmlformats.org/spreadsheetml/2006/main">
  <authors>
    <author>natasa</author>
    <author>CR</author>
    <author>Nikola Arsov</author>
  </authors>
  <commentList>
    <comment ref="E17" authorId="0">
      <text>
        <r>
          <rPr>
            <sz val="8"/>
            <color indexed="81"/>
            <rFont val="Tahoma"/>
            <family val="2"/>
            <charset val="204"/>
          </rPr>
          <t>001 = 002+006+010+017+021+026+030+035</t>
        </r>
        <r>
          <rPr>
            <sz val="8"/>
            <color indexed="81"/>
            <rFont val="Tahoma"/>
            <family val="2"/>
            <charset val="204"/>
          </rPr>
          <t xml:space="preserve">
</t>
        </r>
      </text>
    </comment>
    <comment ref="F17" authorId="0">
      <text>
        <r>
          <rPr>
            <sz val="8"/>
            <color indexed="81"/>
            <rFont val="Tahoma"/>
            <family val="2"/>
            <charset val="204"/>
          </rPr>
          <t>001 = 002+006+010+017+021+026+030+035</t>
        </r>
        <r>
          <rPr>
            <sz val="8"/>
            <color indexed="81"/>
            <rFont val="Tahoma"/>
            <family val="2"/>
            <charset val="204"/>
          </rPr>
          <t xml:space="preserve">
</t>
        </r>
      </text>
    </comment>
    <comment ref="E18" authorId="0">
      <text>
        <r>
          <rPr>
            <sz val="8"/>
            <color indexed="81"/>
            <rFont val="Tahoma"/>
            <family val="2"/>
            <charset val="204"/>
          </rPr>
          <t xml:space="preserve">002 = 003+004+005+006
ако 002&gt;0 тогаш 002 мора да биде &gt; 003
ако 104&gt;0 тогаш 002&gt;0 (само за сметка 1 и 2)
</t>
        </r>
      </text>
    </comment>
    <comment ref="F18" authorId="0">
      <text>
        <r>
          <rPr>
            <sz val="8"/>
            <color indexed="81"/>
            <rFont val="Tahoma"/>
            <family val="2"/>
            <charset val="204"/>
          </rPr>
          <t xml:space="preserve">002 = 003+004+005
ако 002&gt;0 тогаш 002 мора да биде &gt; 003
ако 104&gt;0 тогаш 002&gt;0 (само за сметка 1 и 2)
</t>
        </r>
      </text>
    </comment>
    <comment ref="E23" authorId="0">
      <text>
        <r>
          <rPr>
            <sz val="8"/>
            <color indexed="81"/>
            <rFont val="Tahoma"/>
            <family val="2"/>
            <charset val="204"/>
          </rPr>
          <t xml:space="preserve">007 = 008+009+010 +011
</t>
        </r>
      </text>
    </comment>
    <comment ref="F23" authorId="0">
      <text>
        <r>
          <rPr>
            <sz val="8"/>
            <color indexed="81"/>
            <rFont val="Tahoma"/>
            <family val="2"/>
            <charset val="204"/>
          </rPr>
          <t>006 = 007+008+009</t>
        </r>
      </text>
    </comment>
    <comment ref="E28" authorId="0">
      <text>
        <r>
          <rPr>
            <sz val="8"/>
            <color indexed="81"/>
            <rFont val="Tahoma"/>
            <family val="2"/>
            <charset val="204"/>
          </rPr>
          <t xml:space="preserve">012 = 013+014+015+016+017+018+019
</t>
        </r>
      </text>
    </comment>
    <comment ref="F28" authorId="1">
      <text>
        <r>
          <rPr>
            <sz val="8"/>
            <color indexed="81"/>
            <rFont val="Tahoma"/>
            <family val="2"/>
          </rPr>
          <t>010 = 011 до 016</t>
        </r>
        <r>
          <rPr>
            <sz val="8"/>
            <color indexed="81"/>
            <rFont val="Tahoma"/>
            <family val="2"/>
            <charset val="204"/>
          </rPr>
          <t xml:space="preserve">
</t>
        </r>
      </text>
    </comment>
    <comment ref="E36" authorId="0">
      <text>
        <r>
          <rPr>
            <sz val="8"/>
            <color indexed="81"/>
            <rFont val="Tahoma"/>
            <family val="2"/>
            <charset val="204"/>
          </rPr>
          <t xml:space="preserve">020 = 021+022+023
</t>
        </r>
      </text>
    </comment>
    <comment ref="F36" authorId="1">
      <text>
        <r>
          <rPr>
            <sz val="8"/>
            <color indexed="81"/>
            <rFont val="Tahoma"/>
            <family val="2"/>
          </rPr>
          <t>017 = 018 до 020</t>
        </r>
        <r>
          <rPr>
            <sz val="8"/>
            <color indexed="81"/>
            <rFont val="Tahoma"/>
            <family val="2"/>
            <charset val="204"/>
          </rPr>
          <t xml:space="preserve">
</t>
        </r>
      </text>
    </comment>
    <comment ref="E40" authorId="0">
      <text>
        <r>
          <rPr>
            <sz val="8"/>
            <color indexed="81"/>
            <rFont val="Tahoma"/>
            <family val="2"/>
            <charset val="204"/>
          </rPr>
          <t>024 = 025+026+027+028</t>
        </r>
      </text>
    </comment>
    <comment ref="F40" authorId="0">
      <text>
        <r>
          <rPr>
            <sz val="8"/>
            <color indexed="81"/>
            <rFont val="Tahoma"/>
            <family val="2"/>
            <charset val="204"/>
          </rPr>
          <t>021 = 022 до 025</t>
        </r>
      </text>
    </comment>
    <comment ref="E45" authorId="0">
      <text>
        <r>
          <rPr>
            <sz val="8"/>
            <color indexed="81"/>
            <rFont val="Tahoma"/>
            <family val="2"/>
            <charset val="204"/>
          </rPr>
          <t>029=030+031+032</t>
        </r>
      </text>
    </comment>
    <comment ref="F45" authorId="1">
      <text>
        <r>
          <rPr>
            <sz val="8"/>
            <color indexed="81"/>
            <rFont val="Tahoma"/>
            <family val="2"/>
          </rPr>
          <t>026 = 027+028+029</t>
        </r>
        <r>
          <rPr>
            <sz val="8"/>
            <color indexed="81"/>
            <rFont val="Tahoma"/>
            <family val="2"/>
            <charset val="204"/>
          </rPr>
          <t xml:space="preserve">
</t>
        </r>
      </text>
    </comment>
    <comment ref="E49" authorId="0">
      <text>
        <r>
          <rPr>
            <sz val="8"/>
            <color indexed="81"/>
            <rFont val="Tahoma"/>
            <family val="2"/>
            <charset val="204"/>
          </rPr>
          <t>033 = 034+035+036+038</t>
        </r>
      </text>
    </comment>
    <comment ref="F49" authorId="1">
      <text>
        <r>
          <rPr>
            <sz val="8"/>
            <color indexed="81"/>
            <rFont val="Tahoma"/>
            <family val="2"/>
          </rPr>
          <t>030 = 031 до 034</t>
        </r>
      </text>
    </comment>
    <comment ref="E55" authorId="0">
      <text>
        <r>
          <rPr>
            <sz val="8"/>
            <color indexed="81"/>
            <rFont val="Tahoma"/>
            <family val="2"/>
            <charset val="204"/>
          </rPr>
          <t>039 =040+041+042+043</t>
        </r>
      </text>
    </comment>
    <comment ref="F55" authorId="0">
      <text>
        <r>
          <rPr>
            <sz val="8"/>
            <color indexed="81"/>
            <rFont val="Tahoma"/>
            <family val="2"/>
            <charset val="204"/>
          </rPr>
          <t>035 = 036 до 039</t>
        </r>
      </text>
    </comment>
    <comment ref="E60" authorId="0">
      <text>
        <r>
          <rPr>
            <sz val="8"/>
            <color indexed="81"/>
            <rFont val="Tahoma"/>
            <family val="2"/>
            <charset val="204"/>
          </rPr>
          <t>044 =045+046+047+048+049+050+051+052+053+054</t>
        </r>
      </text>
    </comment>
    <comment ref="F60" authorId="0">
      <text>
        <r>
          <rPr>
            <sz val="8"/>
            <color indexed="81"/>
            <rFont val="Tahoma"/>
            <family val="2"/>
            <charset val="204"/>
          </rPr>
          <t>040 = 041</t>
        </r>
      </text>
    </comment>
    <comment ref="E71" authorId="1">
      <text>
        <r>
          <rPr>
            <sz val="8"/>
            <color indexed="81"/>
            <rFont val="Tahoma"/>
            <family val="2"/>
          </rPr>
          <t>055 = 056+057+058</t>
        </r>
        <r>
          <rPr>
            <sz val="8"/>
            <color indexed="81"/>
            <rFont val="Tahoma"/>
            <family val="2"/>
            <charset val="204"/>
          </rPr>
          <t xml:space="preserve">
</t>
        </r>
      </text>
    </comment>
    <comment ref="F71" authorId="1">
      <text>
        <r>
          <rPr>
            <sz val="8"/>
            <color indexed="81"/>
            <rFont val="Tahoma"/>
            <family val="2"/>
          </rPr>
          <t>052 = 053</t>
        </r>
        <r>
          <rPr>
            <sz val="8"/>
            <color indexed="81"/>
            <rFont val="Tahoma"/>
            <family val="2"/>
            <charset val="204"/>
          </rPr>
          <t xml:space="preserve">
</t>
        </r>
      </text>
    </comment>
    <comment ref="E75" authorId="1">
      <text>
        <r>
          <rPr>
            <sz val="8"/>
            <color indexed="81"/>
            <rFont val="Tahoma"/>
            <family val="2"/>
          </rPr>
          <t>059 = 001+044+055
057 &gt; 0 (колона 5)</t>
        </r>
        <r>
          <rPr>
            <sz val="8"/>
            <color indexed="81"/>
            <rFont val="Tahoma"/>
            <family val="2"/>
            <charset val="204"/>
          </rPr>
          <t xml:space="preserve">
</t>
        </r>
      </text>
    </comment>
    <comment ref="F75" authorId="1">
      <text>
        <r>
          <rPr>
            <sz val="8"/>
            <color indexed="81"/>
            <rFont val="Tahoma"/>
            <family val="2"/>
          </rPr>
          <t>057 = 001+040+052
057 &gt; 0 (колона 6)</t>
        </r>
        <r>
          <rPr>
            <sz val="8"/>
            <color indexed="81"/>
            <rFont val="Tahoma"/>
            <family val="2"/>
            <charset val="204"/>
          </rPr>
          <t xml:space="preserve">
</t>
        </r>
      </text>
    </comment>
    <comment ref="E76" authorId="2">
      <text>
        <r>
          <rPr>
            <sz val="8"/>
            <color indexed="81"/>
            <rFont val="Tahoma"/>
            <family val="2"/>
            <charset val="204"/>
          </rPr>
          <t>ако 103 &gt; или = од 059 тогаш 060 = 103-059
ако 104 &gt; 0 тогаш 060 = 0</t>
        </r>
      </text>
    </comment>
    <comment ref="F76" authorId="2">
      <text>
        <r>
          <rPr>
            <sz val="8"/>
            <color indexed="81"/>
            <rFont val="Tahoma"/>
            <family val="2"/>
            <charset val="204"/>
          </rPr>
          <t>ако 103 &gt; или = од 059 тогаш 060 = 103-059
ако 104 &gt; 0 тогаш 060 = 0</t>
        </r>
      </text>
    </comment>
    <comment ref="E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F78" authorId="1">
      <text>
        <r>
          <rPr>
            <sz val="8"/>
            <color indexed="81"/>
            <rFont val="Tahoma"/>
            <family val="2"/>
          </rPr>
          <t xml:space="preserve"> ако 058 &gt; или = 059 тогаш 060 = 058 - 059
ако 102 &gt; 0 тогаш 060 = 0 (освен кај споени статусни промени)</t>
        </r>
        <r>
          <rPr>
            <sz val="8"/>
            <color indexed="81"/>
            <rFont val="Tahoma"/>
            <family val="2"/>
            <charset val="204"/>
          </rPr>
          <t xml:space="preserve">
</t>
        </r>
      </text>
    </comment>
    <comment ref="E79" authorId="0">
      <text>
        <r>
          <rPr>
            <sz val="8"/>
            <color indexed="81"/>
            <rFont val="Tahoma"/>
            <family val="2"/>
            <charset val="204"/>
          </rPr>
          <t>063 = 064+065+066</t>
        </r>
      </text>
    </comment>
    <comment ref="F79" authorId="1">
      <text>
        <r>
          <rPr>
            <sz val="8"/>
            <color indexed="81"/>
            <rFont val="Tahoma"/>
            <family val="2"/>
          </rPr>
          <t>061 = 062+063+064</t>
        </r>
        <r>
          <rPr>
            <sz val="8"/>
            <color indexed="81"/>
            <rFont val="Tahoma"/>
            <family val="2"/>
            <charset val="204"/>
          </rPr>
          <t xml:space="preserve">
</t>
        </r>
      </text>
    </comment>
    <comment ref="E83" authorId="1">
      <text>
        <r>
          <rPr>
            <sz val="8"/>
            <color indexed="81"/>
            <rFont val="Tahoma"/>
            <family val="2"/>
          </rPr>
          <t xml:space="preserve"> ако 
</t>
        </r>
      </text>
    </comment>
    <comment ref="F83" authorId="1">
      <text>
        <r>
          <rPr>
            <sz val="8"/>
            <color indexed="81"/>
            <rFont val="Tahoma"/>
            <family val="2"/>
          </rPr>
          <t xml:space="preserve"> ако 058 &gt; или = 059 тогаш 065 = 057 + 058
 ако 059 &gt;  058 тогаш 065 = 057 + 059</t>
        </r>
        <r>
          <rPr>
            <sz val="8"/>
            <color indexed="81"/>
            <rFont val="Tahoma"/>
            <family val="2"/>
            <charset val="204"/>
          </rPr>
          <t xml:space="preserve">
</t>
        </r>
      </text>
    </comment>
    <comment ref="E84" authorId="0">
      <text>
        <r>
          <rPr>
            <sz val="8"/>
            <color indexed="81"/>
            <rFont val="Tahoma"/>
            <family val="2"/>
            <charset val="204"/>
          </rPr>
          <t xml:space="preserve">068 = 069+070+071+072+073+074+075+076
</t>
        </r>
      </text>
    </comment>
    <comment ref="F84" authorId="1">
      <text>
        <r>
          <rPr>
            <sz val="8"/>
            <color indexed="81"/>
            <rFont val="Tahoma"/>
            <family val="2"/>
          </rPr>
          <t>066 = 067+068+069+070+071+072+073+074+075</t>
        </r>
        <r>
          <rPr>
            <sz val="8"/>
            <color indexed="81"/>
            <rFont val="Tahoma"/>
            <family val="2"/>
            <charset val="204"/>
          </rPr>
          <t xml:space="preserve">
</t>
        </r>
      </text>
    </comment>
    <comment ref="E93" authorId="0">
      <text>
        <r>
          <rPr>
            <sz val="8"/>
            <color indexed="81"/>
            <rFont val="Tahoma"/>
            <family val="2"/>
            <charset val="204"/>
          </rPr>
          <t xml:space="preserve">077 = 078+079+080+081+082
</t>
        </r>
      </text>
    </comment>
    <comment ref="F93" authorId="1">
      <text>
        <r>
          <rPr>
            <sz val="8"/>
            <color indexed="81"/>
            <rFont val="Tahoma"/>
            <family val="2"/>
          </rPr>
          <t>076 = 077+078+079+080+081</t>
        </r>
        <r>
          <rPr>
            <sz val="8"/>
            <color indexed="81"/>
            <rFont val="Tahoma"/>
            <family val="2"/>
            <charset val="204"/>
          </rPr>
          <t xml:space="preserve">
</t>
        </r>
      </text>
    </comment>
    <comment ref="E99" authorId="1">
      <text>
        <r>
          <rPr>
            <sz val="8"/>
            <color indexed="81"/>
            <rFont val="Tahoma"/>
            <family val="2"/>
          </rPr>
          <t>082 = 083+084+085+086</t>
        </r>
        <r>
          <rPr>
            <sz val="8"/>
            <color indexed="81"/>
            <rFont val="Tahoma"/>
            <family val="2"/>
            <charset val="204"/>
          </rPr>
          <t xml:space="preserve">
</t>
        </r>
      </text>
    </comment>
    <comment ref="F99" authorId="1">
      <text>
        <r>
          <rPr>
            <sz val="8"/>
            <color indexed="81"/>
            <rFont val="Tahoma"/>
            <family val="2"/>
          </rPr>
          <t>082 = 083+084+085+086</t>
        </r>
        <r>
          <rPr>
            <sz val="8"/>
            <color indexed="81"/>
            <rFont val="Tahoma"/>
            <family val="2"/>
            <charset val="204"/>
          </rPr>
          <t xml:space="preserve">
</t>
        </r>
      </text>
    </comment>
    <comment ref="E104" authorId="1">
      <text>
        <r>
          <rPr>
            <sz val="8"/>
            <color indexed="81"/>
            <rFont val="Tahoma"/>
            <family val="2"/>
          </rPr>
          <t>088 = 089+090+091+092</t>
        </r>
        <r>
          <rPr>
            <sz val="8"/>
            <color indexed="81"/>
            <rFont val="Tahoma"/>
            <family val="2"/>
            <charset val="204"/>
          </rPr>
          <t xml:space="preserve">
</t>
        </r>
      </text>
    </comment>
    <comment ref="F104" authorId="1">
      <text>
        <r>
          <rPr>
            <sz val="8"/>
            <color indexed="81"/>
            <rFont val="Tahoma"/>
            <family val="2"/>
          </rPr>
          <t>087 = 088+089</t>
        </r>
        <r>
          <rPr>
            <sz val="8"/>
            <color indexed="81"/>
            <rFont val="Tahoma"/>
            <family val="2"/>
            <charset val="204"/>
          </rPr>
          <t xml:space="preserve">
</t>
        </r>
      </text>
    </comment>
    <comment ref="E109" authorId="1">
      <text>
        <r>
          <rPr>
            <sz val="8"/>
            <color indexed="81"/>
            <rFont val="Tahoma"/>
            <family val="2"/>
          </rPr>
          <t>093 = 094+095+096</t>
        </r>
        <r>
          <rPr>
            <sz val="8"/>
            <color indexed="81"/>
            <rFont val="Tahoma"/>
            <family val="2"/>
            <charset val="204"/>
          </rPr>
          <t xml:space="preserve">
</t>
        </r>
      </text>
    </comment>
    <comment ref="F109" authorId="1">
      <text>
        <r>
          <rPr>
            <sz val="8"/>
            <color indexed="81"/>
            <rFont val="Tahoma"/>
            <family val="2"/>
          </rPr>
          <t>090 = 091+092+093+094</t>
        </r>
        <r>
          <rPr>
            <sz val="8"/>
            <color indexed="81"/>
            <rFont val="Tahoma"/>
            <family val="2"/>
            <charset val="204"/>
          </rPr>
          <t xml:space="preserve">
</t>
        </r>
      </text>
    </comment>
    <comment ref="E113" authorId="1">
      <text>
        <r>
          <rPr>
            <sz val="8"/>
            <color indexed="81"/>
            <rFont val="Tahoma"/>
            <family val="2"/>
          </rPr>
          <t xml:space="preserve">
097 = 098+099+100</t>
        </r>
        <r>
          <rPr>
            <sz val="8"/>
            <color indexed="81"/>
            <rFont val="Tahoma"/>
            <family val="2"/>
            <charset val="204"/>
          </rPr>
          <t xml:space="preserve">
</t>
        </r>
      </text>
    </comment>
    <comment ref="F113" authorId="1">
      <text>
        <r>
          <rPr>
            <sz val="8"/>
            <color indexed="81"/>
            <rFont val="Tahoma"/>
            <family val="2"/>
          </rPr>
          <t xml:space="preserve">
095 = 096+097+098</t>
        </r>
        <r>
          <rPr>
            <sz val="8"/>
            <color indexed="81"/>
            <rFont val="Tahoma"/>
            <family val="2"/>
            <charset val="204"/>
          </rPr>
          <t xml:space="preserve">
</t>
        </r>
      </text>
    </comment>
    <comment ref="E119" authorId="1">
      <text>
        <r>
          <rPr>
            <sz val="8"/>
            <color indexed="81"/>
            <rFont val="Tahoma"/>
            <family val="2"/>
          </rPr>
          <t>103=068+077+083+088+093+097+101+102</t>
        </r>
      </text>
    </comment>
    <comment ref="F119" authorId="1">
      <text>
        <r>
          <rPr>
            <sz val="8"/>
            <color indexed="81"/>
            <rFont val="Tahoma"/>
            <family val="2"/>
          </rPr>
          <t>101 = 066+076+082+087+090+095+099+100</t>
        </r>
        <r>
          <rPr>
            <sz val="8"/>
            <color indexed="81"/>
            <rFont val="Tahoma"/>
            <family val="2"/>
            <charset val="204"/>
          </rPr>
          <t xml:space="preserve">
</t>
        </r>
      </text>
    </comment>
    <comment ref="E120" authorId="1">
      <text>
        <r>
          <rPr>
            <sz val="8"/>
            <color indexed="81"/>
            <rFont val="Tahoma"/>
            <family val="2"/>
            <charset val="204"/>
          </rPr>
          <t>ако е 059 &gt; или = 103 тогаш 104 = 059-103
ако 060 &gt; 0 тогаш 104 = 0
ако 062 &gt; 0 тогаш 104 = 0 (освен кај споени статусни промени)</t>
        </r>
      </text>
    </comment>
    <comment ref="F120" authorId="1">
      <text>
        <r>
          <rPr>
            <sz val="8"/>
            <color indexed="81"/>
            <rFont val="Tahoma"/>
            <family val="2"/>
          </rPr>
          <t>ako 057 &gt; или = 101 тогаш 102 = 057-101 
ако 058 &gt; 0 тогаш 102 = 0
ако 060 &gt; 0 тогаш 102 = 0 (освен кај споени статусни промени)</t>
        </r>
        <r>
          <rPr>
            <sz val="8"/>
            <color indexed="81"/>
            <rFont val="Tahoma"/>
            <family val="2"/>
            <charset val="204"/>
          </rPr>
          <t xml:space="preserve">
</t>
        </r>
      </text>
    </comment>
    <comment ref="E121" authorId="1">
      <text>
        <r>
          <rPr>
            <sz val="8"/>
            <color indexed="81"/>
            <rFont val="Tahoma"/>
            <family val="2"/>
          </rPr>
          <t>105 = 104+103</t>
        </r>
        <r>
          <rPr>
            <sz val="8"/>
            <color indexed="81"/>
            <rFont val="Tahoma"/>
            <family val="2"/>
            <charset val="204"/>
          </rPr>
          <t xml:space="preserve">
103 = 067</t>
        </r>
      </text>
    </comment>
    <comment ref="F121" authorId="1">
      <text>
        <r>
          <rPr>
            <sz val="8"/>
            <color indexed="81"/>
            <rFont val="Tahoma"/>
            <family val="2"/>
          </rPr>
          <t>105 = 104+103</t>
        </r>
        <r>
          <rPr>
            <sz val="8"/>
            <color indexed="81"/>
            <rFont val="Tahoma"/>
            <family val="2"/>
            <charset val="204"/>
          </rPr>
          <t xml:space="preserve">
105 = 067</t>
        </r>
      </text>
    </comment>
    <comment ref="E122" authorId="1">
      <text>
        <r>
          <rPr>
            <sz val="8"/>
            <color indexed="81"/>
            <rFont val="Tahoma"/>
            <family val="2"/>
          </rPr>
          <t>106 &gt; 0 за типови на сметки 1 и 2
106 = 0 за типови на сметки 3,4,5,6,7 и 8
ако 002 &gt; 0 тогаш 106 &gt; 0 (само за сметка 1 и 2)
Ако субјектот е голем тогаш 106&gt;0</t>
        </r>
      </text>
    </comment>
    <comment ref="F122" authorId="1">
      <text>
        <r>
          <rPr>
            <sz val="8"/>
            <color indexed="81"/>
            <rFont val="Tahoma"/>
            <family val="2"/>
          </rPr>
          <t>104 &gt; 0 за типови на сметки 1 и 2
104 = 0 за типови на сметки 3,4,5,6,7 и 8
ако 002 &gt; 0 тогаш 104 &gt; 0 (само за сметка 1 и 2)</t>
        </r>
        <r>
          <rPr>
            <sz val="8"/>
            <color indexed="81"/>
            <rFont val="Tahoma"/>
            <family val="2"/>
            <charset val="204"/>
          </rPr>
          <t xml:space="preserve">
Ако субјектот е голем тогаш 104 &gt; 0</t>
        </r>
      </text>
    </comment>
  </commentList>
</comments>
</file>

<file path=xl/comments3.xml><?xml version="1.0" encoding="utf-8"?>
<comments xmlns="http://schemas.openxmlformats.org/spreadsheetml/2006/main">
  <authors>
    <author>Nikola Arsov</author>
  </authors>
  <commentList>
    <comment ref="E628" authorId="0">
      <text>
        <r>
          <rPr>
            <sz val="8"/>
            <color indexed="81"/>
            <rFont val="Tahoma"/>
            <family val="2"/>
            <charset val="204"/>
          </rPr>
          <t>Vkupni prihodi = 
101 (kolona 6) од BPT</t>
        </r>
      </text>
    </comment>
  </commentList>
</comments>
</file>

<file path=xl/sharedStrings.xml><?xml version="1.0" encoding="utf-8"?>
<sst xmlns="http://schemas.openxmlformats.org/spreadsheetml/2006/main" count="2291" uniqueCount="2155">
  <si>
    <t>90.03</t>
  </si>
  <si>
    <t>Уметничко творештво</t>
  </si>
  <si>
    <t>90.04</t>
  </si>
  <si>
    <t>Дејности на објектите за културни манифестации</t>
  </si>
  <si>
    <t>91.01</t>
  </si>
  <si>
    <t>Дејности на библиотеките и архивите</t>
  </si>
  <si>
    <t>91.02</t>
  </si>
  <si>
    <t>Дејности на музеите</t>
  </si>
  <si>
    <t>91.03</t>
  </si>
  <si>
    <t xml:space="preserve">Заштита на историски места и градби, како и слични знаменитости за посетители </t>
  </si>
  <si>
    <t>91.04</t>
  </si>
  <si>
    <t>Дејности на ботанички и зоолошки градини и природни резервати</t>
  </si>
  <si>
    <t>92.00</t>
  </si>
  <si>
    <t xml:space="preserve">Дејности на коцкање и обложување </t>
  </si>
  <si>
    <t>93.11</t>
  </si>
  <si>
    <t>Работа на спортските објекти</t>
  </si>
  <si>
    <t>93.12</t>
  </si>
  <si>
    <t>Дејности на спортските клубови</t>
  </si>
  <si>
    <t>93.13</t>
  </si>
  <si>
    <t>Објекти за фитнес</t>
  </si>
  <si>
    <t>93.19</t>
  </si>
  <si>
    <t>Останати спортски дејности</t>
  </si>
  <si>
    <t>93.21</t>
  </si>
  <si>
    <t>Дејности на забавни и тематски паркови</t>
  </si>
  <si>
    <t>93.29</t>
  </si>
  <si>
    <t>Останати забавни и рекреативни дејности, неспомнати на друго место</t>
  </si>
  <si>
    <t>94.11</t>
  </si>
  <si>
    <t>Дејности на деловни организации и организации на работодавци врз база на зачленување</t>
  </si>
  <si>
    <t>94.12</t>
  </si>
  <si>
    <t>Дејности на струковни организации врз база на зачленување</t>
  </si>
  <si>
    <t>94.20</t>
  </si>
  <si>
    <t>Дејности на синдикатите</t>
  </si>
  <si>
    <t>94.91</t>
  </si>
  <si>
    <t>Дејности на верски организации</t>
  </si>
  <si>
    <t>94.92</t>
  </si>
  <si>
    <t>Дејности на политички организации</t>
  </si>
  <si>
    <t>94.99</t>
  </si>
  <si>
    <t>Дејности на други организации врз база на зачленување, неспомнати на друго место</t>
  </si>
  <si>
    <t>95.11</t>
  </si>
  <si>
    <t xml:space="preserve">Поправка на компјутери и периферна (дополнителна компјутерска) опрема </t>
  </si>
  <si>
    <t>95.12</t>
  </si>
  <si>
    <t>Поправка на опрема за комуникации</t>
  </si>
  <si>
    <t>95.21</t>
  </si>
  <si>
    <t>Поправка на електронски уреди за широка потрошувачка</t>
  </si>
  <si>
    <t>95.22</t>
  </si>
  <si>
    <t>Поправка на апарати за домаќинства како и опрема за домови и градини</t>
  </si>
  <si>
    <t>95.23</t>
  </si>
  <si>
    <t>Поправка на обувки и производи од кожа</t>
  </si>
  <si>
    <t>95.24</t>
  </si>
  <si>
    <t>Поправка на мебел и покуќнина</t>
  </si>
  <si>
    <t>95.25</t>
  </si>
  <si>
    <t xml:space="preserve">Поправка на рачни часовници, саати и накит </t>
  </si>
  <si>
    <t>95.29</t>
  </si>
  <si>
    <t>Поправка на други предмети за лична употреба и за домаќинствата</t>
  </si>
  <si>
    <t>96.01</t>
  </si>
  <si>
    <t>Перење и хемиско чистење на текстилни и крзнени производи</t>
  </si>
  <si>
    <t>96.02</t>
  </si>
  <si>
    <t>10.86</t>
  </si>
  <si>
    <t xml:space="preserve">Производство на хомогенизирани прехранбени препарати и диететска храна </t>
  </si>
  <si>
    <t>10.89</t>
  </si>
  <si>
    <t>Производство на останати прехранбени производи, неспоменати на друго место</t>
  </si>
  <si>
    <t>10.91</t>
  </si>
  <si>
    <t>Производство на готова храна за животни на фарма (домашни животни)</t>
  </si>
  <si>
    <t>10.92</t>
  </si>
  <si>
    <t>Производство на готова храна за домашни миленици</t>
  </si>
  <si>
    <t>11.01</t>
  </si>
  <si>
    <t>Дестилирање, прочистување и мешање на алкохолни пијалаци</t>
  </si>
  <si>
    <t>11.02</t>
  </si>
  <si>
    <t>Производство на вино од грозје</t>
  </si>
  <si>
    <t>11.03</t>
  </si>
  <si>
    <t>Производство на јаболковина и вина од друго овошје</t>
  </si>
  <si>
    <t>11.04</t>
  </si>
  <si>
    <t>Производство на други недестилирани ферментирани пијалаци</t>
  </si>
  <si>
    <t>11.05</t>
  </si>
  <si>
    <t>Производство на пиво</t>
  </si>
  <si>
    <t>11.06</t>
  </si>
  <si>
    <t>Производство на слад</t>
  </si>
  <si>
    <t>11.07</t>
  </si>
  <si>
    <t xml:space="preserve">Производство на освежителни пијалаци; производство на минерална вода и друга флаширана вода </t>
  </si>
  <si>
    <t>12.00</t>
  </si>
  <si>
    <t>Производство на тутунски производи</t>
  </si>
  <si>
    <t>13.10</t>
  </si>
  <si>
    <t>Подготовка и предење на текстилни влакна</t>
  </si>
  <si>
    <t>13.20</t>
  </si>
  <si>
    <t>Ткаење на текстил</t>
  </si>
  <si>
    <t>13.30</t>
  </si>
  <si>
    <t>Довршување на текстил</t>
  </si>
  <si>
    <t>13.91</t>
  </si>
  <si>
    <t>Производство на плетени и хеклани ткаенини</t>
  </si>
  <si>
    <t>13.92</t>
  </si>
  <si>
    <t>Производство на готови текстилни производи, освен облека</t>
  </si>
  <si>
    <t>13.93</t>
  </si>
  <si>
    <t>Производство на теписи и ќилими (подни прекривки)</t>
  </si>
  <si>
    <t>13.94</t>
  </si>
  <si>
    <t>Производство на јажиња, конопи, плетенки и мрежи</t>
  </si>
  <si>
    <t>13.95</t>
  </si>
  <si>
    <t>Производство на неткаен текстил и предмети од неткаен текстил, освен облека</t>
  </si>
  <si>
    <t>13.96</t>
  </si>
  <si>
    <t>Производство на друг технички и индустриски текстил</t>
  </si>
  <si>
    <t>13.99</t>
  </si>
  <si>
    <t>Производство на останати текстили, неспомнато на друго место</t>
  </si>
  <si>
    <t>14.11</t>
  </si>
  <si>
    <t>А) АКТИВА: Постојани средства (112+113+114+122+123)</t>
  </si>
  <si>
    <t>111</t>
  </si>
  <si>
    <t>112</t>
  </si>
  <si>
    <t>113</t>
  </si>
  <si>
    <t>114</t>
  </si>
  <si>
    <t>115</t>
  </si>
  <si>
    <t>116</t>
  </si>
  <si>
    <t>117</t>
  </si>
  <si>
    <t>118</t>
  </si>
  <si>
    <t>119</t>
  </si>
  <si>
    <t>120</t>
  </si>
  <si>
    <t>121</t>
  </si>
  <si>
    <t>122</t>
  </si>
  <si>
    <t>123</t>
  </si>
  <si>
    <r>
      <t xml:space="preserve">Б) ПАРИЧНИ СРЕДСТВА И ПОБАРУВАЊА </t>
    </r>
    <r>
      <rPr>
        <sz val="11"/>
        <rFont val="Arial"/>
        <family val="2"/>
      </rPr>
      <t>(125+134+135+140+141+142+143+144+145+146)</t>
    </r>
  </si>
  <si>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</si>
  <si>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</si>
  <si>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</si>
  <si>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</si>
  <si>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</si>
  <si>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</si>
  <si>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</si>
  <si>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</si>
  <si>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</si>
  <si>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</si>
  <si>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</si>
  <si>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</si>
  <si>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</si>
  <si>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</si>
  <si>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</si>
  <si>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</si>
  <si>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</si>
  <si>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</si>
  <si>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</si>
  <si>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</si>
  <si>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</si>
  <si>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</si>
  <si>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</si>
  <si>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r>
      <t xml:space="preserve">В) МАТЕРИЈАЛИ, РЕЗЕРВНИ ДЕЛОВИ И СИТЕН ИНВЕНТАР </t>
    </r>
    <r>
      <rPr>
        <sz val="11"/>
        <rFont val="Arial"/>
        <family val="2"/>
      </rPr>
      <t>(од 148 до 153)</t>
    </r>
  </si>
  <si>
    <t>147</t>
  </si>
  <si>
    <t xml:space="preserve">      Материјали</t>
  </si>
  <si>
    <t>148</t>
  </si>
  <si>
    <t xml:space="preserve">      Резервни делови</t>
  </si>
  <si>
    <t>149</t>
  </si>
  <si>
    <t xml:space="preserve">      Ситен инвентар</t>
  </si>
  <si>
    <t>150</t>
  </si>
  <si>
    <t xml:space="preserve">      Производство</t>
  </si>
  <si>
    <t>151</t>
  </si>
  <si>
    <t xml:space="preserve">      Готови производи</t>
  </si>
  <si>
    <t>152</t>
  </si>
  <si>
    <t xml:space="preserve">      Стоки, аванси, депозити и кауции</t>
  </si>
  <si>
    <t>153</t>
  </si>
  <si>
    <r>
      <t xml:space="preserve">Г) НЕПОКРИЕНИ РАСХОДИ И ДРУГИ ДОЛГОРОЧНИ КРЕДИТИ И ЗАЕМИ </t>
    </r>
    <r>
      <rPr>
        <sz val="11"/>
        <rFont val="Arial"/>
        <family val="2"/>
      </rPr>
      <t>(од 155 до 157)</t>
    </r>
  </si>
  <si>
    <t>154</t>
  </si>
  <si>
    <t xml:space="preserve">       Непокриени расходи од поранешни години</t>
  </si>
  <si>
    <t>155</t>
  </si>
  <si>
    <t xml:space="preserve">       Непокриени расходи</t>
  </si>
  <si>
    <t>156</t>
  </si>
  <si>
    <t xml:space="preserve">       Примени долгорочни кредити и заеми</t>
  </si>
  <si>
    <t>157</t>
  </si>
  <si>
    <t>158</t>
  </si>
  <si>
    <r>
      <t xml:space="preserve">ВКУПНА АКТИВА </t>
    </r>
    <r>
      <rPr>
        <sz val="11"/>
        <rFont val="Arial"/>
        <family val="2"/>
        <charset val="204"/>
      </rPr>
      <t>(111+124+147+154+158)</t>
    </r>
  </si>
  <si>
    <t>159</t>
  </si>
  <si>
    <t xml:space="preserve">       ВОНБИЛАНСНА ЕВИДЕНЦИЈА - АКТИВА</t>
  </si>
  <si>
    <t>160</t>
  </si>
  <si>
    <r>
      <t xml:space="preserve">    I. ПАСИВА: </t>
    </r>
    <r>
      <rPr>
        <sz val="11"/>
        <rFont val="Arial"/>
        <family val="2"/>
      </rPr>
      <t>ИЗВОРИ НА КАПИТАЛНИ СРЕДСТВА (162+163)</t>
    </r>
  </si>
  <si>
    <t>161</t>
  </si>
  <si>
    <t xml:space="preserve">      Државен-јавен капитал</t>
  </si>
  <si>
    <t>162</t>
  </si>
  <si>
    <t>28.93</t>
  </si>
  <si>
    <t xml:space="preserve">Производство на машини за индустријата за храна, пијалаци и тутун </t>
  </si>
  <si>
    <t>28.94</t>
  </si>
  <si>
    <t>Производство на машини за индустријата за текстил, облека и кожа</t>
  </si>
  <si>
    <t>28.95</t>
  </si>
  <si>
    <t>Производство на машини за индустријата за хартија и картон</t>
  </si>
  <si>
    <t>28.96</t>
  </si>
  <si>
    <t xml:space="preserve"> Производство на машини за обработка на пластика и гума</t>
  </si>
  <si>
    <t>28.99</t>
  </si>
  <si>
    <t>Производство на други специјализирани машини, неспомнати на друго место</t>
  </si>
  <si>
    <t>29.10</t>
  </si>
  <si>
    <t>Производство на моторни возила</t>
  </si>
  <si>
    <t>29.20</t>
  </si>
  <si>
    <t>Производство на каросерии за моторни возила, приколки и полуприколки</t>
  </si>
  <si>
    <t>29.31</t>
  </si>
  <si>
    <t xml:space="preserve">Производство на електрична и електронска опрема за моторни возила </t>
  </si>
  <si>
    <t>29.32</t>
  </si>
  <si>
    <t>Производство на други делови и дополнителен прибор за моторни возила</t>
  </si>
  <si>
    <t>30.11</t>
  </si>
  <si>
    <t>Изградба на бродови и пловечки објекти</t>
  </si>
  <si>
    <t>30.12</t>
  </si>
  <si>
    <t xml:space="preserve">Изградба на чамци за рекреација и спортски чамци </t>
  </si>
  <si>
    <t>30.20</t>
  </si>
  <si>
    <t>18.14</t>
  </si>
  <si>
    <t xml:space="preserve">Книговезни и сродни услуги </t>
  </si>
  <si>
    <t>18.20</t>
  </si>
  <si>
    <t xml:space="preserve">Репродукција на снимени медиуми </t>
  </si>
  <si>
    <t>19.10</t>
  </si>
  <si>
    <t>Производство на производи од печка за коксирање</t>
  </si>
  <si>
    <t>19.20</t>
  </si>
  <si>
    <t>Производство на рафинирани нафтени производи</t>
  </si>
  <si>
    <t>20.11</t>
  </si>
  <si>
    <t>Производство на индустриски гас</t>
  </si>
  <si>
    <t>20.12</t>
  </si>
  <si>
    <t>Производство на бои и пигменти</t>
  </si>
  <si>
    <t>20.13</t>
  </si>
  <si>
    <t>Производство на други основни неоргански хемикалии</t>
  </si>
  <si>
    <t>20.14</t>
  </si>
  <si>
    <t>Производство на други основни органски хемикалии</t>
  </si>
  <si>
    <t>20.15</t>
  </si>
  <si>
    <t>Производство на вештачки ѓубрива и азотни соединенија</t>
  </si>
  <si>
    <t>20.16</t>
  </si>
  <si>
    <t>Производство на пластични маси во примарни облици</t>
  </si>
  <si>
    <t>20.17</t>
  </si>
  <si>
    <t>Производство на синтетички каучук во примарни облици</t>
  </si>
  <si>
    <t>20.20</t>
  </si>
  <si>
    <t>Производство на пестициди и други агрохемиски производи</t>
  </si>
  <si>
    <t>20.30</t>
  </si>
  <si>
    <t>Производство на бои, лакови и слични премази, печатарско мастило и китови</t>
  </si>
  <si>
    <t>20.41</t>
  </si>
  <si>
    <t>Производство на сапуни и детергенти, препарати за чистење и полирање</t>
  </si>
  <si>
    <t>20.42</t>
  </si>
  <si>
    <t>Производство на парфеми и тоалетни препарати</t>
  </si>
  <si>
    <t>20.51</t>
  </si>
  <si>
    <t>Производство на експлозиви</t>
  </si>
  <si>
    <t>20.52</t>
  </si>
  <si>
    <t>Производство на лепаци</t>
  </si>
  <si>
    <t>20.53</t>
  </si>
  <si>
    <t>Производство на етерични масла</t>
  </si>
  <si>
    <t>20.59</t>
  </si>
  <si>
    <t>Производство на други хемиски производи, неспомнати на друго место</t>
  </si>
  <si>
    <t>20.60</t>
  </si>
  <si>
    <t>Производство на вештачки влакна</t>
  </si>
  <si>
    <t>21.10</t>
  </si>
  <si>
    <t xml:space="preserve">Производство на основни фармацевтски производи </t>
  </si>
  <si>
    <t>21.20</t>
  </si>
  <si>
    <t>Производство на фармацевтски препарати</t>
  </si>
  <si>
    <t>22.11</t>
  </si>
  <si>
    <t>Производство на надворешни и внатрешни гуми за возила; протектирање на гуми за возила (надворешни гуми)</t>
  </si>
  <si>
    <t>22.19</t>
  </si>
  <si>
    <t>Производство на други производи од гума</t>
  </si>
  <si>
    <t>22.21</t>
  </si>
  <si>
    <t xml:space="preserve">Производство на плочи, листови, цевки и профили од пластични маси </t>
  </si>
  <si>
    <t>22.22</t>
  </si>
  <si>
    <t>Производство на амбалажа од пластични маси за пакување</t>
  </si>
  <si>
    <t>22.23</t>
  </si>
  <si>
    <t xml:space="preserve">Производство на предмети за вградување (градежна стока) од пластични маси </t>
  </si>
  <si>
    <t>22.29</t>
  </si>
  <si>
    <t xml:space="preserve">Производство на други производи од пластични маси </t>
  </si>
  <si>
    <t>23.11</t>
  </si>
  <si>
    <t>Производство на рамно стакло</t>
  </si>
  <si>
    <t>23.12</t>
  </si>
  <si>
    <t>Обликување и обработка на рамно стакло</t>
  </si>
  <si>
    <t>23.13</t>
  </si>
  <si>
    <t>Производство на шупливо стакло</t>
  </si>
  <si>
    <t>23.14</t>
  </si>
  <si>
    <t>Производство на стаклени влакна</t>
  </si>
  <si>
    <t>23.19</t>
  </si>
  <si>
    <t>Леење на други обоени метали</t>
  </si>
  <si>
    <t>25.11</t>
  </si>
  <si>
    <t>Производство на метални конструкции и делови на конструкции</t>
  </si>
  <si>
    <t>25.12</t>
  </si>
  <si>
    <t>Производство на метални врати и прозорци</t>
  </si>
  <si>
    <t>25.21</t>
  </si>
  <si>
    <t>Производство на радијатори и котли за централно греење</t>
  </si>
  <si>
    <t>25.29</t>
  </si>
  <si>
    <t>Производство на други цистерни, резервоари и садови од метал</t>
  </si>
  <si>
    <t>25.30</t>
  </si>
  <si>
    <t>Производство на парни котли, освен котли за централно греење со топла вода</t>
  </si>
  <si>
    <t>25.40</t>
  </si>
  <si>
    <t>Производство на оружје и муниција</t>
  </si>
  <si>
    <t>25.50</t>
  </si>
  <si>
    <t>Ковање, пресување, штанцување и валање на метали; металургија на прав</t>
  </si>
  <si>
    <t>25.61</t>
  </si>
  <si>
    <t>Обработка и пресвлекување на метали</t>
  </si>
  <si>
    <t>25.62</t>
  </si>
  <si>
    <t>Општи машински работи</t>
  </si>
  <si>
    <t>25.71</t>
  </si>
  <si>
    <t>Производство на сечила</t>
  </si>
  <si>
    <t>25.72</t>
  </si>
  <si>
    <t>Производство на брави и шарки</t>
  </si>
  <si>
    <t>25.73</t>
  </si>
  <si>
    <t>Производство на алати</t>
  </si>
  <si>
    <t>25.91</t>
  </si>
  <si>
    <t>Производство на сандаци и слична амбалажа од челик</t>
  </si>
  <si>
    <t>25.92</t>
  </si>
  <si>
    <t xml:space="preserve">Производство на амбалажа за пакување од лесни метали </t>
  </si>
  <si>
    <t>25.93</t>
  </si>
  <si>
    <t xml:space="preserve">Производство на жичани производи, синџири и пружини </t>
  </si>
  <si>
    <t>25.94</t>
  </si>
  <si>
    <t>Производство на сврзувачки елементи  и завртни машински производи</t>
  </si>
  <si>
    <t>25.99</t>
  </si>
  <si>
    <t>Производство на други фабрикувани метални производи, неспомнати на друго место</t>
  </si>
  <si>
    <t>26.11</t>
  </si>
  <si>
    <t>Производство на електронски составни делови (компоненти)</t>
  </si>
  <si>
    <t>26.12</t>
  </si>
  <si>
    <t>Производство на полни електронски плочи</t>
  </si>
  <si>
    <t>26.20</t>
  </si>
  <si>
    <t>Производство на компјутери (сметачки машини) и периферна (дополнителна) опрема</t>
  </si>
  <si>
    <t>26.30</t>
  </si>
  <si>
    <t>Производство на опрема за комуникација</t>
  </si>
  <si>
    <t>26.40</t>
  </si>
  <si>
    <t xml:space="preserve">Производство на електроника за широка потрошувачка </t>
  </si>
  <si>
    <t>26.51</t>
  </si>
  <si>
    <t>Производство на инструменти и апарати за мерење, испитување и навигација</t>
  </si>
  <si>
    <t>26.52</t>
  </si>
  <si>
    <t>Производство на саати и часовници</t>
  </si>
  <si>
    <t>26.60</t>
  </si>
  <si>
    <t xml:space="preserve">Производство на опрема за зрачење, електромедицинска и електротерапевтска опрема </t>
  </si>
  <si>
    <t>Социјални надоместоци</t>
  </si>
  <si>
    <t>Плаќања на бенефиции од пензискиот фонд</t>
  </si>
  <si>
    <t>Плаќања на надоместоци од Агенцијата за вработување</t>
  </si>
  <si>
    <t>Плаќања на надоместоци од Фондот за здравствено осигурување</t>
  </si>
  <si>
    <t>II. КАПИТАЛНИ РАСХОДИ ( од 045-054)</t>
  </si>
  <si>
    <t>III. ОТПЛАТА НА ГЛАВНИНА ( од 056 до 058)</t>
  </si>
  <si>
    <t>Отплата на главнина до нерезидентни кредитори</t>
  </si>
  <si>
    <t>Отплата на главнина кон домашни институции</t>
  </si>
  <si>
    <t>Отплата на главнина до други нивоа на власт</t>
  </si>
  <si>
    <t>А) ВКУПНО РАСХОДИ (001+044+055)</t>
  </si>
  <si>
    <t>Б) ОСТВАРЕН ВИШОК НА ПРИХОДИ - ДОБИВКА ПРЕД ОДАНОЧУВАЊЕ (103-059)</t>
  </si>
  <si>
    <t>В) ДАНОЦИ ПРИДОНЕСИ И ДРУГИ ДАВАЧКИ ОД ВИШОКОТ НА ПРИХОДИТЕ-ДОБИВКАТА ПРЕД ОДАНОЧУВАЊЕ</t>
  </si>
  <si>
    <t>Г) НЕТО ВИШОК НА ПРИХОДИ - ДОБИВКА ПО ОДАНОЧУВАЊЕ (О60-061)</t>
  </si>
  <si>
    <t>Д) РАСПОРЕДУВАЊЕ НА НЕТО ВИШОКОТ НА  ПРИХОДИТЕ- ДОБИВКАТА (064 до 066)</t>
  </si>
  <si>
    <t>За покривање на загуба</t>
  </si>
  <si>
    <t>За повракај во буџетот односно фондот</t>
  </si>
  <si>
    <t xml:space="preserve">За пренос во наредна година </t>
  </si>
  <si>
    <t>Ѓ) ВКУПНО (059+060) =105, АКО 061 Е ПОГОЛЕМО ОД 060 ТОГАШ (059+061) =105</t>
  </si>
  <si>
    <t>I. ПРИХОДИ : Даночни приходи (069 ДО 076)</t>
  </si>
  <si>
    <t>II. НЕДАНОЧНИ ПРИХОДИ (078 ДО 082)</t>
  </si>
  <si>
    <t>III. КАПИТАЛНИ ПРИХОДИ (084 до 087)</t>
  </si>
  <si>
    <t>Продажба на капитални средства</t>
  </si>
  <si>
    <t>Продажба на стоки</t>
  </si>
  <si>
    <t xml:space="preserve">Продажба на земјиште и нематеријални вложувања </t>
  </si>
  <si>
    <t>IV. ТРАНСФЕРИ И ДОНАЦИИ (089+090+091+092)</t>
  </si>
  <si>
    <t>V. ДОМАШНО ЗАДОЛЖУВАЊЕ (094 ДО 096)</t>
  </si>
  <si>
    <t>Краткорочни позајмици во земјата</t>
  </si>
  <si>
    <t>Долгорочни обврзници</t>
  </si>
  <si>
    <t>Друго домашно задолжување</t>
  </si>
  <si>
    <t xml:space="preserve">Производство на други машини за општа намена, неспомнати на друго место </t>
  </si>
  <si>
    <t>28.30</t>
  </si>
  <si>
    <t>Производство на машини за земјоделството и шумарството</t>
  </si>
  <si>
    <t>28.41</t>
  </si>
  <si>
    <t>Производство на алатни машини за обработка на метал</t>
  </si>
  <si>
    <t>I. НЕМАТЕРИЈАЛНИ СРЕДСТВА</t>
  </si>
  <si>
    <t>II. МАТЕРИЈАЛНИ ДОБРА И ПРИРОДНИ БОГАТСТВА</t>
  </si>
  <si>
    <t>III. МАТЕРИЈАЛНИ СРЕДСТВА (115 ДО 121)</t>
  </si>
  <si>
    <t>Градежни објекти</t>
  </si>
  <si>
    <t>Станови и деловни објекти</t>
  </si>
  <si>
    <t>Опрема</t>
  </si>
  <si>
    <t>Повеќегодишни насади</t>
  </si>
  <si>
    <t>Основно стадо</t>
  </si>
  <si>
    <t>Други материјални средства</t>
  </si>
  <si>
    <t>Аванси за материјални средств</t>
  </si>
  <si>
    <t>IV.ДОЛГОРОЧНИ КРЕДИТИ И ПОЗАЈМИЦИ И ОРОЧЕНИ СР</t>
  </si>
  <si>
    <t>I. ПАРИЧНИ СРЕДСТВА (126 до 133)</t>
  </si>
  <si>
    <t>Сметка</t>
  </si>
  <si>
    <t>Благајна</t>
  </si>
  <si>
    <t>Издвоени парични средства</t>
  </si>
  <si>
    <t>Отворени акредитиви</t>
  </si>
  <si>
    <t>Девизна сметка</t>
  </si>
  <si>
    <t>Девизни акредитиви</t>
  </si>
  <si>
    <t>Девизна благајна</t>
  </si>
  <si>
    <t>Други парични средства</t>
  </si>
  <si>
    <t>II. ХАРТИИ ОД ВРЕДНОСТ</t>
  </si>
  <si>
    <t>III. ПОБАРУВАЊА (136 до 139)</t>
  </si>
  <si>
    <t>Побарувања од буџетот</t>
  </si>
  <si>
    <t>Побарувања од фондот</t>
  </si>
  <si>
    <t>Побарувања од купувачи во земјата</t>
  </si>
  <si>
    <t>Побарувања од купувачи во странство</t>
  </si>
  <si>
    <t>IV. ПОБАРУВАЊА ЗА ДАДЕНИ АВАНСИ, ДЕПОЗИТИ И КАУЦИИ</t>
  </si>
  <si>
    <t>V. КРАТКОРОЧНИ ФИНАСИСКИ ПОБАРУВАЊА</t>
  </si>
  <si>
    <t>VI. ПОБАРУВАЊА ОД ВРАБОТЕНИТЕ</t>
  </si>
  <si>
    <t>VII. ФИНАСИСКИ ПРЕСМЕТКОВНИ ОДНОСИ</t>
  </si>
  <si>
    <t>VIII. ПОБАРУВАЊА ОД ДРЖАВАТА И ДРУГИ ИНСТИТУЦИИ</t>
  </si>
  <si>
    <t>IX. АКТИВНИ ВРЕМЕНСКИ РАЗГРАНИЧУВАЊА</t>
  </si>
  <si>
    <t>Други активни временски разгарничувања</t>
  </si>
  <si>
    <t>III. ДРУГИ СРЕДСТВА</t>
  </si>
  <si>
    <t>105</t>
  </si>
  <si>
    <t>106</t>
  </si>
  <si>
    <t>Трансфери од други нивоа на власт</t>
  </si>
  <si>
    <t>Донации од странство</t>
  </si>
  <si>
    <t>Капитални донации</t>
  </si>
  <si>
    <t>Тековни донации</t>
  </si>
  <si>
    <t>Приходи од дивиденди</t>
  </si>
  <si>
    <t>Претпримачки приход и приход од имот</t>
  </si>
  <si>
    <t>Глоби, судски и административни такси</t>
  </si>
  <si>
    <t>Такси и надоместоци</t>
  </si>
  <si>
    <t>Други владини услуги</t>
  </si>
  <si>
    <t xml:space="preserve">       Обврски за кредити во странство</t>
  </si>
  <si>
    <t>184</t>
  </si>
  <si>
    <t xml:space="preserve">       Обврски за вложени средства во земјата</t>
  </si>
  <si>
    <t>185</t>
  </si>
  <si>
    <t xml:space="preserve">       Други краткорочни финансиски обврски</t>
  </si>
  <si>
    <t>186</t>
  </si>
  <si>
    <t xml:space="preserve">       Обврски спрема работниците</t>
  </si>
  <si>
    <t>187</t>
  </si>
  <si>
    <t xml:space="preserve">       Обврски по запирања на работниците</t>
  </si>
  <si>
    <t>188</t>
  </si>
  <si>
    <t xml:space="preserve">  д) Обврски спрема државата и други институции (од 190 до 194)</t>
  </si>
  <si>
    <t>189</t>
  </si>
  <si>
    <t xml:space="preserve">      Обврски за данок на додадена вредност</t>
  </si>
  <si>
    <t>190</t>
  </si>
  <si>
    <t xml:space="preserve">      Обврски за акцизи</t>
  </si>
  <si>
    <t>191</t>
  </si>
  <si>
    <t xml:space="preserve">      Обврски за царини и царински давачки</t>
  </si>
  <si>
    <t>192</t>
  </si>
  <si>
    <t xml:space="preserve">      Обврски за даноци и придонеси по договор за дело и авторско дело</t>
  </si>
  <si>
    <t>193</t>
  </si>
  <si>
    <t xml:space="preserve">      Обврски за други даноци и придонеси</t>
  </si>
  <si>
    <t>194</t>
  </si>
  <si>
    <t xml:space="preserve">  ѓ) Финансиски и пресметковни односи</t>
  </si>
  <si>
    <t>195</t>
  </si>
  <si>
    <t xml:space="preserve">  е) Обврски за даноци и придонеси од добивката</t>
  </si>
  <si>
    <t>196</t>
  </si>
  <si>
    <t>Резерви за капитални расходи</t>
  </si>
  <si>
    <t>Исплати по извршени исправи</t>
  </si>
  <si>
    <t>Купување на опрема и машини</t>
  </si>
  <si>
    <t>Други градежни објекти</t>
  </si>
  <si>
    <t>Купување на мебел</t>
  </si>
  <si>
    <t>Стратешки стоки и други резерви</t>
  </si>
  <si>
    <t>Вложувања и нефинансиски средства</t>
  </si>
  <si>
    <t>Купување на возила</t>
  </si>
  <si>
    <t>Капитални трансфери до вонбуџетски фондови</t>
  </si>
  <si>
    <t>Капитални дотации до ЕЛС</t>
  </si>
  <si>
    <t xml:space="preserve">Трговија со автомобили и моторни возила од лесна категорија </t>
  </si>
  <si>
    <t>45.19</t>
  </si>
  <si>
    <t>Трговија со останати моторни возила</t>
  </si>
  <si>
    <t>45.20</t>
  </si>
  <si>
    <t>DA PROVERIME ZA POVRZANOSTA NA POSEBNITE SO BILANS NA PRIHODI</t>
  </si>
  <si>
    <t>Трговија на електрична енергија</t>
  </si>
  <si>
    <t>35.21</t>
  </si>
  <si>
    <t>Производство на гас</t>
  </si>
  <si>
    <t>35.22</t>
  </si>
  <si>
    <t>Дистрибуција на гасовити горива преку дистрибутивните системи</t>
  </si>
  <si>
    <t>35.23</t>
  </si>
  <si>
    <t>Трговија на гас преку дистрибутивните системи</t>
  </si>
  <si>
    <t>35.30</t>
  </si>
  <si>
    <t>Снабдување со пареа и климатизација</t>
  </si>
  <si>
    <t>36.00</t>
  </si>
  <si>
    <t>Собирање, обработка и снабдување со вода</t>
  </si>
  <si>
    <t>37.00</t>
  </si>
  <si>
    <t>Отстранување на отпадни води</t>
  </si>
  <si>
    <t>38.11</t>
  </si>
  <si>
    <t>Собирање на безопасен отпад</t>
  </si>
  <si>
    <t>38.12</t>
  </si>
  <si>
    <t>Собирање на опасен отпад</t>
  </si>
  <si>
    <t>38.21</t>
  </si>
  <si>
    <t>Обработка и отстранување на безопасен отпад</t>
  </si>
  <si>
    <t>38.22</t>
  </si>
  <si>
    <t>Обработка и отстранување на опасен отпад</t>
  </si>
  <si>
    <t>38.31</t>
  </si>
  <si>
    <t>Демонтирање на крш</t>
  </si>
  <si>
    <t>38.32</t>
  </si>
  <si>
    <t>Обновување на посебно издвоени материјали</t>
  </si>
  <si>
    <t>39.00</t>
  </si>
  <si>
    <t>Дејности за санација и останати услуги за управување со отпад</t>
  </si>
  <si>
    <t>41.10</t>
  </si>
  <si>
    <t>Развој на градежни проекти</t>
  </si>
  <si>
    <t>41.20</t>
  </si>
  <si>
    <t>Изградба на станбени и нестанбени згради</t>
  </si>
  <si>
    <t>42.11</t>
  </si>
  <si>
    <t xml:space="preserve">Изградба на патишта и автопати </t>
  </si>
  <si>
    <t>42.12</t>
  </si>
  <si>
    <t>Изградба на железници и подземни железници</t>
  </si>
  <si>
    <t>42.13</t>
  </si>
  <si>
    <t xml:space="preserve">Изградба на мостови и тунели </t>
  </si>
  <si>
    <t>42.21</t>
  </si>
  <si>
    <t>Изградба на комунални објекти за течности</t>
  </si>
  <si>
    <t>42.22</t>
  </si>
  <si>
    <t>Изградба на електрични водови и телекомуникациски линии</t>
  </si>
  <si>
    <t>42.91</t>
  </si>
  <si>
    <t xml:space="preserve">Изградба на хидроградежни објекти </t>
  </si>
  <si>
    <t>42.99</t>
  </si>
  <si>
    <t>Изградба на други објекти од нискоградба, неспомнати на друго место</t>
  </si>
  <si>
    <t>43.11</t>
  </si>
  <si>
    <t>Уривање</t>
  </si>
  <si>
    <t>43.12</t>
  </si>
  <si>
    <t>Подготвителни работи на градилиште</t>
  </si>
  <si>
    <t>43.13</t>
  </si>
  <si>
    <t>Пробно дупчење и сондирање</t>
  </si>
  <si>
    <t>43.21</t>
  </si>
  <si>
    <t>Електроинсталатерски работи</t>
  </si>
  <si>
    <t>43.22</t>
  </si>
  <si>
    <t xml:space="preserve">Поставување на инсталации за водовод, канализација и плин и инсталации за греење и клима-уреди </t>
  </si>
  <si>
    <t>43.29</t>
  </si>
  <si>
    <t xml:space="preserve">Други градежно-инсталатерски работи </t>
  </si>
  <si>
    <t>43.31</t>
  </si>
  <si>
    <t>Малтерисување</t>
  </si>
  <si>
    <t>43.32</t>
  </si>
  <si>
    <t>Поставување на столарија</t>
  </si>
  <si>
    <t>43.33</t>
  </si>
  <si>
    <t>Поставување на подни и ѕидни облоги</t>
  </si>
  <si>
    <t>43.34</t>
  </si>
  <si>
    <t>Бојадисување и застаклување</t>
  </si>
  <si>
    <t>43.39</t>
  </si>
  <si>
    <t xml:space="preserve">022 и 029 </t>
  </si>
  <si>
    <t xml:space="preserve">023и 029 </t>
  </si>
  <si>
    <t xml:space="preserve">024 и 029 </t>
  </si>
  <si>
    <t xml:space="preserve">025 и 029 </t>
  </si>
  <si>
    <t xml:space="preserve">026 и 029 </t>
  </si>
  <si>
    <t>108</t>
  </si>
  <si>
    <t>122 и 129</t>
  </si>
  <si>
    <t>123 и 129</t>
  </si>
  <si>
    <t>190 до 197</t>
  </si>
  <si>
    <t>60</t>
  </si>
  <si>
    <t>63</t>
  </si>
  <si>
    <t>65,66 и 67</t>
  </si>
  <si>
    <t>990 до 994</t>
  </si>
  <si>
    <t>900</t>
  </si>
  <si>
    <t>901</t>
  </si>
  <si>
    <t>91</t>
  </si>
  <si>
    <t>920</t>
  </si>
  <si>
    <t>922</t>
  </si>
  <si>
    <t>923</t>
  </si>
  <si>
    <t>924</t>
  </si>
  <si>
    <t>925</t>
  </si>
  <si>
    <t>927</t>
  </si>
  <si>
    <t>928</t>
  </si>
  <si>
    <t>220</t>
  </si>
  <si>
    <t>221</t>
  </si>
  <si>
    <t>224</t>
  </si>
  <si>
    <t>225</t>
  </si>
  <si>
    <t>240</t>
  </si>
  <si>
    <t>241</t>
  </si>
  <si>
    <t>242</t>
  </si>
  <si>
    <t>243</t>
  </si>
  <si>
    <t>245</t>
  </si>
  <si>
    <t>246</t>
  </si>
  <si>
    <t>247</t>
  </si>
  <si>
    <t>250</t>
  </si>
  <si>
    <t>251</t>
  </si>
  <si>
    <t>252</t>
  </si>
  <si>
    <t>253</t>
  </si>
  <si>
    <t>255</t>
  </si>
  <si>
    <t>98</t>
  </si>
  <si>
    <t>955 до 999</t>
  </si>
  <si>
    <t>Ред.</t>
  </si>
  <si>
    <t>бр.</t>
  </si>
  <si>
    <t>Група на сметки, сметка</t>
  </si>
  <si>
    <t>д=дел</t>
  </si>
  <si>
    <t>Ознака на</t>
  </si>
  <si>
    <t>АОП</t>
  </si>
  <si>
    <t>1.</t>
  </si>
  <si>
    <t xml:space="preserve">Набавна вредност на основачки издатоци </t>
  </si>
  <si>
    <t>2.</t>
  </si>
  <si>
    <t>008д</t>
  </si>
  <si>
    <t>Вредносно усогласување (ревалоризација) на основачки издатоци</t>
  </si>
  <si>
    <t>3.</t>
  </si>
  <si>
    <t>009д</t>
  </si>
  <si>
    <t>4.</t>
  </si>
  <si>
    <t>5.</t>
  </si>
  <si>
    <t xml:space="preserve">Набавна вредност на издатоци во истражувања и развој </t>
  </si>
  <si>
    <t>5.1.</t>
  </si>
  <si>
    <t xml:space="preserve">Плата и надоместоци на плата на вработените кои директно работат на истражувања и развој </t>
  </si>
  <si>
    <t>5.2.</t>
  </si>
  <si>
    <t xml:space="preserve">Трошоци за материјали и услуги[1] користени или потрошени при истражувања и развој </t>
  </si>
  <si>
    <t>5.3.</t>
  </si>
  <si>
    <t xml:space="preserve">Амортизација на недвижности, постројки и опрема користени при истражувања и развој </t>
  </si>
  <si>
    <t>5.4.</t>
  </si>
  <si>
    <t xml:space="preserve">Амортизација на патенти и лиценци  користени при истражувања и развој </t>
  </si>
  <si>
    <t>6.</t>
  </si>
  <si>
    <t xml:space="preserve">Вредносно усогласување (ревалоризација) на издатоци во истражување и развој </t>
  </si>
  <si>
    <t>7.</t>
  </si>
  <si>
    <t>Акумулирана амортизација (исправка на вредноста) на издатоци во истражување и развој</t>
  </si>
  <si>
    <t>8.</t>
  </si>
  <si>
    <t>9.</t>
  </si>
  <si>
    <t>002д</t>
  </si>
  <si>
    <t>10.</t>
  </si>
  <si>
    <t>Вредносно усогласување (ревалоризација) на патенти, лиценци, концесии и други права</t>
  </si>
  <si>
    <t>11.</t>
  </si>
  <si>
    <t>Акумулирана амортизација (исправка на вредноста) на патенти, лиценци, концесии и други права</t>
  </si>
  <si>
    <t>12.</t>
  </si>
  <si>
    <t>13.</t>
  </si>
  <si>
    <t>Набавна вредност на софтвер со лиценца</t>
  </si>
  <si>
    <t>14.</t>
  </si>
  <si>
    <t>Вредносно усогласување (ревалоризација) на софтвер со лиценца</t>
  </si>
  <si>
    <t>15.</t>
  </si>
  <si>
    <t>Акумулирана амортизација (исправка на вредноста) на софтвер со лиценца</t>
  </si>
  <si>
    <t>16.</t>
  </si>
  <si>
    <t>17.</t>
  </si>
  <si>
    <t xml:space="preserve">Набавна вредност  на софтвер развиен за сопствена употреба </t>
  </si>
  <si>
    <t>18.</t>
  </si>
  <si>
    <t>Вредносно усогласување (ревалоризација) на софтвер  развиен за сопствена употреба</t>
  </si>
  <si>
    <t>19.</t>
  </si>
  <si>
    <t>Акумулирана амортизација (исправка на вредноста) на софтвер  развиен за сопствена употреба</t>
  </si>
  <si>
    <t>20.</t>
  </si>
  <si>
    <t>21.</t>
  </si>
  <si>
    <t xml:space="preserve">Набавна вредност на  набавени бази на податоци </t>
  </si>
  <si>
    <t>22.</t>
  </si>
  <si>
    <t xml:space="preserve">Вредносно усогласување (ревалоризација) на набавени бази на податоци </t>
  </si>
  <si>
    <t>23.</t>
  </si>
  <si>
    <t xml:space="preserve">           Pe~at na CR i data na priemot__________________________________________________________</t>
  </si>
  <si>
    <t xml:space="preserve">           Kontrolata ja izvr{ile:_______________________________________________________________</t>
  </si>
  <si>
    <t>Трговија на големо со останати канцелариски машини и опрема</t>
  </si>
  <si>
    <t>46.69</t>
  </si>
  <si>
    <t>Трговија на големо со други машини и опрема</t>
  </si>
  <si>
    <t>46.71</t>
  </si>
  <si>
    <t>Трговија на големо со цврсти, течни и гасовити горива и слични производи</t>
  </si>
  <si>
    <t>46.72</t>
  </si>
  <si>
    <t>Трговија на големо со метали и метални руди</t>
  </si>
  <si>
    <t>46.73</t>
  </si>
  <si>
    <t>Трговија на големо со дрва, градежен материјал и санитарна опрема</t>
  </si>
  <si>
    <t>46.74</t>
  </si>
  <si>
    <t>Трговија на големо со метална стока, цевки, уреди и опрема за водовод и централно греење</t>
  </si>
  <si>
    <t>46.75</t>
  </si>
  <si>
    <t>Трговија на големо со хемиски производи</t>
  </si>
  <si>
    <t>46.76</t>
  </si>
  <si>
    <t>Трговија на големо со останати полупроизводи</t>
  </si>
  <si>
    <t>46.77</t>
  </si>
  <si>
    <t>Трговија на големо со отпадоци и остатоци</t>
  </si>
  <si>
    <t>46.90</t>
  </si>
  <si>
    <t>Неспецијализирана трговија на големо</t>
  </si>
  <si>
    <t>47.11</t>
  </si>
  <si>
    <t>Трговија на мало во неспецијализирани продавници, претежно со храна, пијалаци и тутун</t>
  </si>
  <si>
    <t>47.19</t>
  </si>
  <si>
    <t>Друга трговија на мало во неспецијализирани продавници</t>
  </si>
  <si>
    <t>47.21</t>
  </si>
  <si>
    <t>Трговија на мало со овошје и зеленчук во специјализирани продавници</t>
  </si>
  <si>
    <t>47.22</t>
  </si>
  <si>
    <t>Трговија на мало со месо и производи од месо во специјализирани продавници</t>
  </si>
  <si>
    <t>47.23</t>
  </si>
  <si>
    <t>Трговија на мало со риби, лушпари и мекотели во специјализирани продавници</t>
  </si>
  <si>
    <t>47.24</t>
  </si>
  <si>
    <t>Трговија на мало со леб, печива, колачи и слатки во специјализирани продавници</t>
  </si>
  <si>
    <t>47.25</t>
  </si>
  <si>
    <t>Трговија на мало со пијалаци во специјализирани продавници</t>
  </si>
  <si>
    <t>47.26</t>
  </si>
  <si>
    <t>Трговија на мало со производи од тутун во специјализирани продавници</t>
  </si>
  <si>
    <t>47.29</t>
  </si>
  <si>
    <t>Друга трговија на мало со храна во специјализирани продавници</t>
  </si>
  <si>
    <t>47.30</t>
  </si>
  <si>
    <t>Трговија на мало со моторни горива и мазива во специјализирани продавници</t>
  </si>
  <si>
    <t>47.41</t>
  </si>
  <si>
    <t>Трговија на мало со компјутери, периферни единици и софтвер во специјализирани продавници</t>
  </si>
  <si>
    <t>47.42</t>
  </si>
  <si>
    <t>Трговија на мало со телекомуникациска опрема во специјализирани продавници</t>
  </si>
  <si>
    <t>47.43</t>
  </si>
  <si>
    <t>Трговија на мало со аудио и видеоопрема во специјализирани продавници</t>
  </si>
  <si>
    <t>47.51</t>
  </si>
  <si>
    <t>Трговија на мало со текстил во специјализирани продавници</t>
  </si>
  <si>
    <t>47.52</t>
  </si>
  <si>
    <t>Трговија на мало со метална стока, бои и стакло во специјализирани продавници</t>
  </si>
  <si>
    <t>47.53</t>
  </si>
  <si>
    <t xml:space="preserve">Трговија на мало со килими, теписи, ѕидни и подни облоги во специјализирани продавници </t>
  </si>
  <si>
    <t>47.54</t>
  </si>
  <si>
    <t xml:space="preserve">Трговија на мало со електрични апарати за домаќинствата во специјализирани продавници </t>
  </si>
  <si>
    <t>47.59</t>
  </si>
  <si>
    <t>Трговија на мало со мебел, опрема за осветлување и други предмети за домаќинствата, во специјализирани продавници</t>
  </si>
  <si>
    <t>47.61</t>
  </si>
  <si>
    <t>Трговија на мало со книги во специјализирани продавници</t>
  </si>
  <si>
    <t>47.62</t>
  </si>
  <si>
    <t xml:space="preserve">Трговија на мало со весници и канцелариски прибор во специјализирани продавници </t>
  </si>
  <si>
    <t>47.63</t>
  </si>
  <si>
    <t xml:space="preserve">Трговија на мало со музички и видео записи во специјализирани продавници </t>
  </si>
  <si>
    <t>47.64</t>
  </si>
  <si>
    <t>Трговија на мало со спортска опрема во специјализирани продавници</t>
  </si>
  <si>
    <t>47.65</t>
  </si>
  <si>
    <t>Трговија на мало со игри и играчки во специјализирани продавници</t>
  </si>
  <si>
    <t>47.71</t>
  </si>
  <si>
    <t>Трговија на мало со облека во специјализирани продавници</t>
  </si>
  <si>
    <t>47.72</t>
  </si>
  <si>
    <t>Трговија на мало со обувки и предмети од кожа во специјализирани продавници</t>
  </si>
  <si>
    <t>47.73</t>
  </si>
  <si>
    <t>Аптеки</t>
  </si>
  <si>
    <t>47.74</t>
  </si>
  <si>
    <t>Трговија на мало со медицински препарати и ортопедски помагала во специјализирани продавници</t>
  </si>
  <si>
    <t>47.75</t>
  </si>
  <si>
    <t>Трговија на мало со козметички и тоалетни препарати во специјализирани продавници</t>
  </si>
  <si>
    <t>47.76</t>
  </si>
  <si>
    <t>Трговија на мало со цвеќе, садници, семе, ѓубриво, домашни миленици и храна за нив во специјализирани продавници</t>
  </si>
  <si>
    <t>47.77</t>
  </si>
  <si>
    <t>Трговија на мало со часовници и накит во специјализирани продавници</t>
  </si>
  <si>
    <t>47.78</t>
  </si>
  <si>
    <t>Друга трговија на мало со нови производи во специјализирани продавници</t>
  </si>
  <si>
    <t>47.79</t>
  </si>
  <si>
    <t>Трговија на мало со половни стоки во специјализирани продавници</t>
  </si>
  <si>
    <t>47.81</t>
  </si>
  <si>
    <t>Трговија на мало со храна, пијалаци и тутунски производи на тезги и пазари</t>
  </si>
  <si>
    <t>47.82</t>
  </si>
  <si>
    <t xml:space="preserve">Трговија на мало на тезги и пазари со текстил, облека и обувки </t>
  </si>
  <si>
    <t>47.89</t>
  </si>
  <si>
    <t>Трговија на мало со други стоки на тезги и пазари</t>
  </si>
  <si>
    <t>47.91</t>
  </si>
  <si>
    <t>Трговија на мало преку пошта и интернет</t>
  </si>
  <si>
    <t>47.99</t>
  </si>
  <si>
    <t>Друга трговија на мало вон продавници, тезги и пазари</t>
  </si>
  <si>
    <t>49.10</t>
  </si>
  <si>
    <t>Сегашна вредност на  бази на податоци  развиени  за сопствена употреба (&lt; или = АОП 112 од БС)</t>
  </si>
  <si>
    <t>Вредносно усогласување на други нематеријални права (ревалоризација)</t>
  </si>
  <si>
    <t>Сегашна вредност на други нематеријални права (&lt; или = АОП 112 од БС)</t>
  </si>
  <si>
    <t>Сегашна вредност на земјиште (&lt; или = АОП 113 од БС)</t>
  </si>
  <si>
    <t>Сегашна вредност на шуми (&lt; или = АОП 113 од БС)</t>
  </si>
  <si>
    <t xml:space="preserve">Вредносно усогласување (ревалоризација) на материјалните добра и природните богатства </t>
  </si>
  <si>
    <t>Сегашна вредност на информациска и телекомуникациска опрема (&lt; или = АОП 117 од БС)</t>
  </si>
  <si>
    <t>Сегашна вредност на компјутерска опрема (&lt; или = АОП 117 од БС)</t>
  </si>
  <si>
    <t>Водовод и канализација (&lt; или = на АОП 014 од БПР)</t>
  </si>
  <si>
    <t>Електрична енергија (&lt; или = на АОП 014 од БПР)</t>
  </si>
  <si>
    <t>Пошта, телефон, телефакс и други трошоци за комуникација (&lt; или = на АОП 014 од БПР)</t>
  </si>
  <si>
    <t>Горива и масла (&lt; или = на АОП 014 од БПР)</t>
  </si>
  <si>
    <t>Униформи  (&lt; или = на АОП 015 од БПР)</t>
  </si>
  <si>
    <t>Обувки (&lt; или = на АОП 015 од БПР)</t>
  </si>
  <si>
    <t>Прехранбени продукти и пијалаци (&lt; или = на АОП 015 од БПР)</t>
  </si>
  <si>
    <t>Лекови (&lt; или = на АОП 015 од БПР)</t>
  </si>
  <si>
    <t>Провизија за платен промет и банкарска провизија (&lt; или = на АОП 017 од БПР)</t>
  </si>
  <si>
    <t>Плаќања за здравствени организации од Министерството за здравство (&lt; или = на АОП 017 од БПР)</t>
  </si>
  <si>
    <t>Здравствени услуги во странство (&lt; или = на АОП 017 од БПР)</t>
  </si>
  <si>
    <t>Консултантски услуги (Издатоци за авторски хонорари) (&lt; или = на АОП 017 од БПР)</t>
  </si>
  <si>
    <t>Други оперативни расходи (&lt; или = на АОП 018 од БПР)</t>
  </si>
  <si>
    <t>Државни награди и одликувања (&lt; или = на АОП 037 од БПР)</t>
  </si>
  <si>
    <t>Еднократна парична помош и помош во натура (&lt; или = на АОП 040 од БПР)</t>
  </si>
  <si>
    <t>Помош за здравствена заштита на растенија и животни (&lt; или = на АОП 040 од БПР)</t>
  </si>
  <si>
    <t>Закупнини (&lt; или = на АОП 079 од БПР)</t>
  </si>
  <si>
    <t>Трансфери од Буџетот на Република Македонија (&lt; или = на АОП 088 од БПР)</t>
  </si>
  <si>
    <t>Трансфери од буџетите на фондовите (&lt; или = на АОП 088 од БПР)</t>
  </si>
  <si>
    <t>Даноци од плати и надомести (&lt; или = на АОП 197од БС)</t>
  </si>
  <si>
    <t>Обврски за плати и надомести на плати (&lt; или = на АОП 197од БС)</t>
  </si>
  <si>
    <t>Обврски за нето плати (&lt; или = на АОП 197од БС)</t>
  </si>
  <si>
    <t>Придонеси од плати и надомести од плати (&lt; или = на АОП 197 од БС)</t>
  </si>
  <si>
    <t>Надоместоци на нето плати (&lt; или = на АОП 197 од БС)</t>
  </si>
  <si>
    <t>Сегашна вредност на софтвер со лиценца (&lt; или = АОП 112 од БС)</t>
  </si>
  <si>
    <t>Сегашна вредност на патенти, лиценци, концесии и други права (&lt; или = на АОП 112 од БС)</t>
  </si>
  <si>
    <t>Сегашна вредност на други материјални средства (&lt; или = АОП 120 од БС)</t>
  </si>
  <si>
    <t>Блок дотации на општината по одделни намени (&lt; или = на АОП 088 од БПР)</t>
  </si>
  <si>
    <t>Детски додаток (&lt; или = на АОП 040 од БПР</t>
  </si>
  <si>
    <t>Набавна вредност на информациска и телекомуникациска опрема [2])</t>
  </si>
  <si>
    <t>Набавна вредност на компјутерска  опрема [3])</t>
  </si>
  <si>
    <t>Дејности на новинските агенции</t>
  </si>
  <si>
    <t>63.99</t>
  </si>
  <si>
    <t>Останати информативни услужни дејности, неспомнати на друго место</t>
  </si>
  <si>
    <t>64.11</t>
  </si>
  <si>
    <t>Централна банка</t>
  </si>
  <si>
    <t>64.19</t>
  </si>
  <si>
    <t>Друго монетарно посредување</t>
  </si>
  <si>
    <t>64.20</t>
  </si>
  <si>
    <t>Дејности на холдинг-друштвата</t>
  </si>
  <si>
    <t>64.30</t>
  </si>
  <si>
    <t>Трустови, останати фондови и слични финансиски субјекти</t>
  </si>
  <si>
    <t>64.91</t>
  </si>
  <si>
    <t>Финансиски лизинг</t>
  </si>
  <si>
    <t>64.92</t>
  </si>
  <si>
    <t>Друго кредитно посредување</t>
  </si>
  <si>
    <t>64.99</t>
  </si>
  <si>
    <t>Други финансиско-услужни дејности, освен осигурување и пензиски фондови, неспомнати на друго место</t>
  </si>
  <si>
    <t>65.11</t>
  </si>
  <si>
    <t>Осигурување на живот</t>
  </si>
  <si>
    <t>65.12</t>
  </si>
  <si>
    <t>Неживотно осигурување</t>
  </si>
  <si>
    <t>65.20</t>
  </si>
  <si>
    <t>Реосигурување</t>
  </si>
  <si>
    <t>65.30</t>
  </si>
  <si>
    <t>Пензиски фондови</t>
  </si>
  <si>
    <t>66.11</t>
  </si>
  <si>
    <t>Управување со финансиски пазари</t>
  </si>
  <si>
    <t>66.12</t>
  </si>
  <si>
    <t>Дејности на посредување во работењето со хартии од вредност и стокови договори</t>
  </si>
  <si>
    <t>66.19</t>
  </si>
  <si>
    <t xml:space="preserve">Останати помошни дејности кај финансиските услуги, освен осигурување и пензиски фондови </t>
  </si>
  <si>
    <t>66.21</t>
  </si>
  <si>
    <t>Процена на ризици и штети</t>
  </si>
  <si>
    <t>66.22</t>
  </si>
  <si>
    <t xml:space="preserve">Дејности на застапници во осигурување и осигурителни посредници </t>
  </si>
  <si>
    <t>66.29</t>
  </si>
  <si>
    <t>Помошни дејности во осигурувањето и пензиските фондови</t>
  </si>
  <si>
    <t>66.30</t>
  </si>
  <si>
    <t>Дејности на управување со фондови</t>
  </si>
  <si>
    <t>68.10</t>
  </si>
  <si>
    <t xml:space="preserve">Купување и продажба на сопствен недвижен имот                                                                                                                                                           </t>
  </si>
  <si>
    <t>68.20</t>
  </si>
  <si>
    <t xml:space="preserve">Издавање и управување со сопствен недвижен имот или недвижен имот земен под закуп (лизинг)                                                                                                                                                                  </t>
  </si>
  <si>
    <t>68.31</t>
  </si>
  <si>
    <t xml:space="preserve">Агенции за недвижен имот                                                                                                                                                                                </t>
  </si>
  <si>
    <t>68.32</t>
  </si>
  <si>
    <t xml:space="preserve">Управување со недвижен имот со хонорар или врз база на договор                                                                                                                                          </t>
  </si>
  <si>
    <t>69.10</t>
  </si>
  <si>
    <t>Правни работи</t>
  </si>
  <si>
    <t>69.20</t>
  </si>
  <si>
    <t xml:space="preserve">Сметководствени, книговодствени и ревизорски работи; даночно советување                                                                                          </t>
  </si>
  <si>
    <t>70.10</t>
  </si>
  <si>
    <t>Управувачки дејности</t>
  </si>
  <si>
    <t>70.21</t>
  </si>
  <si>
    <t>Односи со јавноста и дејности на информирање</t>
  </si>
  <si>
    <t>70.22</t>
  </si>
  <si>
    <t xml:space="preserve">Дејности на советување во врска со работењето и останато управување                                                                                                                                                     </t>
  </si>
  <si>
    <t>71.11</t>
  </si>
  <si>
    <t>Архитектонски дејности</t>
  </si>
  <si>
    <t>71.12</t>
  </si>
  <si>
    <t>Инженерство и со него поврзано техничко советување</t>
  </si>
  <si>
    <t>71.20</t>
  </si>
  <si>
    <t>Техничко испитување и анализа</t>
  </si>
  <si>
    <t>72.11</t>
  </si>
  <si>
    <t xml:space="preserve">Истражување и експериментален развој во биотехнологијата                                                                                          </t>
  </si>
  <si>
    <t>72.19</t>
  </si>
  <si>
    <t xml:space="preserve">Други истражувања и експериментален развој во природните, техничките и технолошките науки </t>
  </si>
  <si>
    <t>72.20</t>
  </si>
  <si>
    <t xml:space="preserve">Истражувања и експериментален развој во општествените и хуманитарните науки                                                                                                                             </t>
  </si>
  <si>
    <t>73.11</t>
  </si>
  <si>
    <t>Агенција за маркетинг</t>
  </si>
  <si>
    <t>73.12</t>
  </si>
  <si>
    <t>Огласување преку медиуми</t>
  </si>
  <si>
    <t>73.20</t>
  </si>
  <si>
    <t>Истражување на пазарот и испитување на јавното мислење</t>
  </si>
  <si>
    <t>74.10</t>
  </si>
  <si>
    <t>Специјализирани дизајнерски дејности</t>
  </si>
  <si>
    <t>74.20</t>
  </si>
  <si>
    <t>Фотографски дејности</t>
  </si>
  <si>
    <t>74.30</t>
  </si>
  <si>
    <t>Преведувачки дејности и услуги на преведувачите</t>
  </si>
  <si>
    <t>74.90</t>
  </si>
  <si>
    <t>Останати стручни, научни и технички дејности, неспомнати на друго место</t>
  </si>
  <si>
    <t>75.00</t>
  </si>
  <si>
    <t>Ветеринарни дејности</t>
  </si>
  <si>
    <t>77.11</t>
  </si>
  <si>
    <t>Изнајмување и давање под закуп (лизинг) на автомобили и  моторни возила од лесна категорија</t>
  </si>
  <si>
    <t>77.12</t>
  </si>
  <si>
    <t>Изнајмување и давање под закуп на камиони</t>
  </si>
  <si>
    <t>77.21</t>
  </si>
  <si>
    <t xml:space="preserve">Изнајмување и давање под закуп на опрема за рекреација и спорт </t>
  </si>
  <si>
    <t>77.22</t>
  </si>
  <si>
    <t>Изнајмување на видеоленти и дискови</t>
  </si>
  <si>
    <t>77.29</t>
  </si>
  <si>
    <t>Изнајмување и давање под закуп на останати предмети за лична и семејна употреба</t>
  </si>
  <si>
    <t>77.31</t>
  </si>
  <si>
    <t xml:space="preserve">Изнајмување и давање под закуп (лизинг) на земјоделски машини и опрема                                                                                                                                                             </t>
  </si>
  <si>
    <t>77.32</t>
  </si>
  <si>
    <t xml:space="preserve">Изнајмување и давање под закуп (лизинг) на машини и опрема за градежништвото и инженерството                                                                                                                                                        </t>
  </si>
  <si>
    <t>77.33</t>
  </si>
  <si>
    <t xml:space="preserve">Изнајмување и давање под закуп (лизинг) на канцелариски машини и опрема, вклучувајќи и компјутери                                                                                                                                          </t>
  </si>
  <si>
    <t>77.34</t>
  </si>
  <si>
    <t xml:space="preserve">Изнајмување и давање под закуп (лизинг) на водни сообраќајни средства                                                                                                                          </t>
  </si>
  <si>
    <t>77.35</t>
  </si>
  <si>
    <t xml:space="preserve">Изнајмување и давање под закуп (лизинг) на воздушни  превозни средства                                                                                                                          </t>
  </si>
  <si>
    <t>77.39</t>
  </si>
  <si>
    <t xml:space="preserve">Изнајмување и давање под закуп (лизинг) на останати машини, опрема и материјални добра, неспомнати на друго место                                                                                                                 </t>
  </si>
  <si>
    <t>77.40</t>
  </si>
  <si>
    <t xml:space="preserve">Лизинг на производи од интелектуална сопственост и слични производи, освен авторски дела </t>
  </si>
  <si>
    <t>78.10</t>
  </si>
  <si>
    <t>Дејности на агенциите за вработување</t>
  </si>
  <si>
    <t>78.20</t>
  </si>
  <si>
    <t>Дејности на агенциите за привремено вработување</t>
  </si>
  <si>
    <t>78.30</t>
  </si>
  <si>
    <t>Останато отстапување на човечки ресурси</t>
  </si>
  <si>
    <t>79.11</t>
  </si>
  <si>
    <t>Дејности на туристичките агенции</t>
  </si>
  <si>
    <t>79.12</t>
  </si>
  <si>
    <t xml:space="preserve">Дејности на организаторите на патувања (туроператорите) </t>
  </si>
  <si>
    <t>79.90</t>
  </si>
  <si>
    <t xml:space="preserve">Останати резервациски услуги и дејности поврзани со нив </t>
  </si>
  <si>
    <t>80.10</t>
  </si>
  <si>
    <t>Дејности на приватна заштита</t>
  </si>
  <si>
    <t>80.20</t>
  </si>
  <si>
    <t xml:space="preserve">Услуги за заштита со помош на сигурносни системи </t>
  </si>
  <si>
    <t>80.30</t>
  </si>
  <si>
    <t xml:space="preserve">Истражни дејности </t>
  </si>
  <si>
    <t>81.10</t>
  </si>
  <si>
    <t>Комбинирани помошни дејности на објектите</t>
  </si>
  <si>
    <t>81.21</t>
  </si>
  <si>
    <t>Основно чистење на згради</t>
  </si>
  <si>
    <t>81.22</t>
  </si>
  <si>
    <t>Останати дејности на чистење на згради и објекти</t>
  </si>
  <si>
    <t>81.29</t>
  </si>
  <si>
    <t xml:space="preserve">Останати услуги на чистење, неспомнати на друго место </t>
  </si>
  <si>
    <t>81.30</t>
  </si>
  <si>
    <t xml:space="preserve">Услужни дејности за уредување и одржување на животната средина </t>
  </si>
  <si>
    <t>82.11</t>
  </si>
  <si>
    <t xml:space="preserve">Комбинирани канцелариски и административни услужни дејности </t>
  </si>
  <si>
    <t>82.19</t>
  </si>
  <si>
    <t>Фотокопирање, подготовка на документи и останати специјализирани канцелариски помошни дејности</t>
  </si>
  <si>
    <t>82.20</t>
  </si>
  <si>
    <t>Дејности на повикувачки центри</t>
  </si>
  <si>
    <t>82.30</t>
  </si>
  <si>
    <t xml:space="preserve">Организација на состаноци и деловни саеми </t>
  </si>
  <si>
    <t>82.91</t>
  </si>
  <si>
    <t xml:space="preserve">Дејности на агенциите за собирање и наплата на сметки и кредитни канцеларии </t>
  </si>
  <si>
    <t>82.92</t>
  </si>
  <si>
    <t>Дејности на пакување</t>
  </si>
  <si>
    <t>82.99</t>
  </si>
  <si>
    <t>Останати деловни помошни услужни дејности, неспомнати на друго место</t>
  </si>
  <si>
    <t>84.11</t>
  </si>
  <si>
    <t xml:space="preserve">Општи дејности на јавната управа </t>
  </si>
  <si>
    <t>84.12</t>
  </si>
  <si>
    <t xml:space="preserve">Регулирање на дејностите на институциите кои обезбедуваат здравствена заштита, образование и култура и други социјални услуги, исклучувајќи го задолжителното социјално осигурување </t>
  </si>
  <si>
    <t>84.13</t>
  </si>
  <si>
    <t>Управување и давање помош за поуспешно деловно работење</t>
  </si>
  <si>
    <t>84.21</t>
  </si>
  <si>
    <t>Надворешни работи</t>
  </si>
  <si>
    <t>84.22</t>
  </si>
  <si>
    <t>Работи на одбраната</t>
  </si>
  <si>
    <t>84.23</t>
  </si>
  <si>
    <t>Судски и правосудни дејности</t>
  </si>
  <si>
    <t>84.24</t>
  </si>
  <si>
    <t>Работи на јавниот ред и безбедноста</t>
  </si>
  <si>
    <t>84.25</t>
  </si>
  <si>
    <t>Дејности на пожарникарската служба</t>
  </si>
  <si>
    <t>84.30</t>
  </si>
  <si>
    <t>Дејности на задолжителното социјално осигурување</t>
  </si>
  <si>
    <t>85.10</t>
  </si>
  <si>
    <t>Претшколско образование</t>
  </si>
  <si>
    <t>85.20</t>
  </si>
  <si>
    <t>Основно образование</t>
  </si>
  <si>
    <t>85.31</t>
  </si>
  <si>
    <t>Општо средно образование</t>
  </si>
  <si>
    <t>85.32</t>
  </si>
  <si>
    <t xml:space="preserve">Техничко и стручно средно образование </t>
  </si>
  <si>
    <t>85.41</t>
  </si>
  <si>
    <t>Образование после средното, кое не е високо</t>
  </si>
  <si>
    <t>85.42</t>
  </si>
  <si>
    <t>Високо образование</t>
  </si>
  <si>
    <t>85.51</t>
  </si>
  <si>
    <t>Спортско и рекреативно образование</t>
  </si>
  <si>
    <t>85.52</t>
  </si>
  <si>
    <t>Образование во културата</t>
  </si>
  <si>
    <t>85.53</t>
  </si>
  <si>
    <t>Дејност на школите за возачи</t>
  </si>
  <si>
    <t>85.59</t>
  </si>
  <si>
    <t>Друго образование, неспомнато на друго место</t>
  </si>
  <si>
    <t>85.60</t>
  </si>
  <si>
    <t>Помошни услуги во образованието</t>
  </si>
  <si>
    <t>86.10</t>
  </si>
  <si>
    <t>Дејности на болниците</t>
  </si>
  <si>
    <t>86.21</t>
  </si>
  <si>
    <t>Дејности на општа медицинска пракса</t>
  </si>
  <si>
    <t>86.22</t>
  </si>
  <si>
    <t>Дејности на специјалистичка медицинска пракса</t>
  </si>
  <si>
    <t>86.23</t>
  </si>
  <si>
    <t>Дејности на стоматолошка пракса</t>
  </si>
  <si>
    <t>86.90</t>
  </si>
  <si>
    <t>Други дејности за здравствена заштита</t>
  </si>
  <si>
    <t>87.10</t>
  </si>
  <si>
    <t xml:space="preserve">Дејности на социјалната заштита со сместување и нега </t>
  </si>
  <si>
    <t>87.20</t>
  </si>
  <si>
    <t>Дејности на социјалната заштита и сместување на лица со интелектуална и/или телесна попреченост, душевно болни и лица зависници од алкохол, дрога и други опојни средства</t>
  </si>
  <si>
    <t>87.30</t>
  </si>
  <si>
    <t xml:space="preserve">Дејности на социјалната заштита со сместување на стари и изнемоштени лица </t>
  </si>
  <si>
    <t>87.90</t>
  </si>
  <si>
    <t>Останати дејности на социјалната заштита со сместување, неспомнати на друго место</t>
  </si>
  <si>
    <t>88.10</t>
  </si>
  <si>
    <t xml:space="preserve">Дејности на социјалната заштита без сместување на стари и изнемоштени лица </t>
  </si>
  <si>
    <t>88.91</t>
  </si>
  <si>
    <t>Дејности на дневна социјална заштита на деца</t>
  </si>
  <si>
    <t>88.99</t>
  </si>
  <si>
    <t>Останати дејности на социјалната заштита без сместување, неспомнати на друго место</t>
  </si>
  <si>
    <t>90.01</t>
  </si>
  <si>
    <t>Изведувачка уметност</t>
  </si>
  <si>
    <t>90.02</t>
  </si>
  <si>
    <t>Помошни дејности во изведувачката уметност</t>
  </si>
  <si>
    <t>Производство на кожна облека</t>
  </si>
  <si>
    <t>14.12</t>
  </si>
  <si>
    <t>Производство на работна облека</t>
  </si>
  <si>
    <t>14.13</t>
  </si>
  <si>
    <t>Производство на друга горна облека</t>
  </si>
  <si>
    <t>14.14</t>
  </si>
  <si>
    <t>Производство на долна облека</t>
  </si>
  <si>
    <t>14.19</t>
  </si>
  <si>
    <t>Производство на други предмети и прибори за облека</t>
  </si>
  <si>
    <t>14.20</t>
  </si>
  <si>
    <t>Производство на предмети од крзно</t>
  </si>
  <si>
    <t>14.31</t>
  </si>
  <si>
    <t>Производство на плетени и хеклани чорапи</t>
  </si>
  <si>
    <t>14.39</t>
  </si>
  <si>
    <t>Производство на друга плетена и хеклана облека</t>
  </si>
  <si>
    <t>15.11</t>
  </si>
  <si>
    <t>Штавење и доработка на кожа; доработка и боење на крзно</t>
  </si>
  <si>
    <t>15.12</t>
  </si>
  <si>
    <t>Производство на куфери, рачни торби и слични предмети, седла и сарачки производи</t>
  </si>
  <si>
    <t>15.20</t>
  </si>
  <si>
    <t>Производство на обувки</t>
  </si>
  <si>
    <t>16.10</t>
  </si>
  <si>
    <t>Пилење и стружење на дрво</t>
  </si>
  <si>
    <t>16.21</t>
  </si>
  <si>
    <t>Производство на фурнир и други плочи од дрво</t>
  </si>
  <si>
    <t>16.22</t>
  </si>
  <si>
    <t>Производство на паркет</t>
  </si>
  <si>
    <t>16.23</t>
  </si>
  <si>
    <t xml:space="preserve">Производство на друга градежна столарија и подови </t>
  </si>
  <si>
    <t>16.24</t>
  </si>
  <si>
    <t>Производство на дрвена амбалажа</t>
  </si>
  <si>
    <t>16.29</t>
  </si>
  <si>
    <t>Производство на останати производи од дрво; производство на предмети од плута, слама и плетарски материјал</t>
  </si>
  <si>
    <t>17.11</t>
  </si>
  <si>
    <t>Производство на целулоза (пулпа)</t>
  </si>
  <si>
    <t>17.12</t>
  </si>
  <si>
    <t>Производство на хартија и картон</t>
  </si>
  <si>
    <t>17.21</t>
  </si>
  <si>
    <t>Производство на брановидна хартија и картон и на амбалажа од хартија и картон</t>
  </si>
  <si>
    <t>17.22</t>
  </si>
  <si>
    <t>Производство на предмети за санитарни и тоалетни потреби за домаќинствата</t>
  </si>
  <si>
    <t>17.23</t>
  </si>
  <si>
    <t>Производство на канцелариски материјал од хартија</t>
  </si>
  <si>
    <t>17.24</t>
  </si>
  <si>
    <t>Производство на ѕидни тапети</t>
  </si>
  <si>
    <t>17.29</t>
  </si>
  <si>
    <t>Производство на други предмети од хартија и картон</t>
  </si>
  <si>
    <t>18.11</t>
  </si>
  <si>
    <t>Печатење на весници</t>
  </si>
  <si>
    <t>18.12</t>
  </si>
  <si>
    <t>Друго печатење</t>
  </si>
  <si>
    <t>18.13</t>
  </si>
  <si>
    <t>Услужни дејности во врска со печатењето и објавувањето</t>
  </si>
  <si>
    <t>Фризерски салони и салони за разубавување</t>
  </si>
  <si>
    <t>96.03</t>
  </si>
  <si>
    <t>Погребни и слични дејности</t>
  </si>
  <si>
    <t>96.04</t>
  </si>
  <si>
    <t>Дејности за нега и одржување на телото</t>
  </si>
  <si>
    <t>96.09</t>
  </si>
  <si>
    <t>Останати лични услужни дејности, неспомнати на друго место</t>
  </si>
  <si>
    <t>97.00</t>
  </si>
  <si>
    <t>Дејности на домаќинствата кои вработуваат послуга (домашен персонал)</t>
  </si>
  <si>
    <t>98.10</t>
  </si>
  <si>
    <t>Дејности на приватните домаќинаства кои произведуваат разновидна стока  за сопствени потреби</t>
  </si>
  <si>
    <t>98.20</t>
  </si>
  <si>
    <t>Дејности на приватните домаќинства кои вршат различни услуги за сопствени потреби</t>
  </si>
  <si>
    <t>99.00</t>
  </si>
  <si>
    <t>Дејности на екстратериторијални организации и тела</t>
  </si>
  <si>
    <t>ВКУПНИ ПРИХОДИ</t>
  </si>
  <si>
    <t>Податоци за правното лице</t>
  </si>
  <si>
    <t>Идентификација на субјектот</t>
  </si>
  <si>
    <t>Матичен број:</t>
  </si>
  <si>
    <t>Податоци за субјектот</t>
  </si>
  <si>
    <t>Целосен назив:</t>
  </si>
  <si>
    <t>Скратен назив:</t>
  </si>
  <si>
    <t>Жиро сметка:</t>
  </si>
  <si>
    <t>Големина на субјектот:</t>
  </si>
  <si>
    <t>Претежна дејност:</t>
  </si>
  <si>
    <t>Вид на сопственост:</t>
  </si>
  <si>
    <t>Даночен број:</t>
  </si>
  <si>
    <t>Организационен облик:</t>
  </si>
  <si>
    <t>Адреса на седиштето</t>
  </si>
  <si>
    <t>Улица:</t>
  </si>
  <si>
    <t>Место:</t>
  </si>
  <si>
    <t>Општина:</t>
  </si>
  <si>
    <t>Податоци за деловната единица:</t>
  </si>
  <si>
    <t>Назив на единицата:</t>
  </si>
  <si>
    <t>Код на единицата:</t>
  </si>
  <si>
    <t>Тип на единицата:</t>
  </si>
  <si>
    <t>Претежна дејност на единицата:</t>
  </si>
  <si>
    <t>Држава на единицата:</t>
  </si>
  <si>
    <t>Улица на единицата:</t>
  </si>
  <si>
    <t>Место на единицата:</t>
  </si>
  <si>
    <t>Општина на единицата:</t>
  </si>
  <si>
    <t>Податоци за годишната сметка</t>
  </si>
  <si>
    <t>Пресметковна година:</t>
  </si>
  <si>
    <t>Вид на обработка:</t>
  </si>
  <si>
    <t>Код на видот на работа:</t>
  </si>
  <si>
    <t>Тип на годишна сметка:</t>
  </si>
  <si>
    <t>Статусна промена:</t>
  </si>
  <si>
    <t>Телефон за контакт:</t>
  </si>
  <si>
    <t>Назив на субјектот:</t>
  </si>
  <si>
    <t>Биланс на состојбата</t>
  </si>
  <si>
    <t>(во денари)</t>
  </si>
  <si>
    <t>Ред.бр.</t>
  </si>
  <si>
    <t>Група на конта или конто</t>
  </si>
  <si>
    <t>Позиција</t>
  </si>
  <si>
    <t>Ознака на АОП</t>
  </si>
  <si>
    <t>Износ</t>
  </si>
  <si>
    <t>Претходна година</t>
  </si>
  <si>
    <t>Тековна година</t>
  </si>
  <si>
    <t>Бруто</t>
  </si>
  <si>
    <t>Исправка на вредноста</t>
  </si>
  <si>
    <t xml:space="preserve">Нето </t>
  </si>
  <si>
    <t>a</t>
  </si>
  <si>
    <t>b</t>
  </si>
  <si>
    <t>c</t>
  </si>
  <si>
    <t>d</t>
  </si>
  <si>
    <t>e</t>
  </si>
  <si>
    <t>Производство и обработка на друго стакло, вклучувајќи и техничка стаклена стока</t>
  </si>
  <si>
    <t>23.20</t>
  </si>
  <si>
    <t>Производство на огноотпорни производи</t>
  </si>
  <si>
    <t>23.31</t>
  </si>
  <si>
    <t>Производство на керамички плочки и подни плочи</t>
  </si>
  <si>
    <t>23.32</t>
  </si>
  <si>
    <t>Производство на цигли, ќерамиди и производи од печена глина за градежништвото</t>
  </si>
  <si>
    <t>23.41</t>
  </si>
  <si>
    <t>Производство на керамички предмети за домаќинствата и керамички украсни предмети</t>
  </si>
  <si>
    <t>23.42</t>
  </si>
  <si>
    <t>Производство на керамички санитарни уреди</t>
  </si>
  <si>
    <t>23.43</t>
  </si>
  <si>
    <t>Производство на керамички изолатери и изолационен прибор</t>
  </si>
  <si>
    <t>23.44</t>
  </si>
  <si>
    <t>Производство на други технички производи од керамика</t>
  </si>
  <si>
    <t>23.49</t>
  </si>
  <si>
    <t>Производство на други керамички производи</t>
  </si>
  <si>
    <t>23.51</t>
  </si>
  <si>
    <t>Производство на цемент</t>
  </si>
  <si>
    <t>23.52</t>
  </si>
  <si>
    <t>Производство на вар и гипс</t>
  </si>
  <si>
    <t>23.61</t>
  </si>
  <si>
    <t>Производство на производи од бетон за градежни цели</t>
  </si>
  <si>
    <t>23.62</t>
  </si>
  <si>
    <t>Производство на производи од гипс за градежни цели</t>
  </si>
  <si>
    <t>23.63</t>
  </si>
  <si>
    <t>Производство на готова бетонска смеса</t>
  </si>
  <si>
    <t>23.64</t>
  </si>
  <si>
    <t>Производство на малтер</t>
  </si>
  <si>
    <t>23.65</t>
  </si>
  <si>
    <t>Производство на влакнест цемент</t>
  </si>
  <si>
    <t>23.69</t>
  </si>
  <si>
    <t>Производство на други производи од бетон, гипс и цемент</t>
  </si>
  <si>
    <t>23.70</t>
  </si>
  <si>
    <t>Сечење, обликување и доработка на камен</t>
  </si>
  <si>
    <t>23.91</t>
  </si>
  <si>
    <t>Производство на абразивни (брусни) производи</t>
  </si>
  <si>
    <t>23.99</t>
  </si>
  <si>
    <t>Производство на други неметални минерални производи, неспомнато на друго место</t>
  </si>
  <si>
    <t>24.10</t>
  </si>
  <si>
    <t>Производство на сурово железо, челик и феролегури</t>
  </si>
  <si>
    <t>24.20</t>
  </si>
  <si>
    <t>Производство на цевки, шупливи (издлабени) профили и слични производи од челик</t>
  </si>
  <si>
    <t>24.31</t>
  </si>
  <si>
    <t>Ладно влечење на прачки</t>
  </si>
  <si>
    <t>24.32</t>
  </si>
  <si>
    <t>Ладно валање на тесни ленти</t>
  </si>
  <si>
    <t>24.33</t>
  </si>
  <si>
    <t>Ладно обликување и свиткување</t>
  </si>
  <si>
    <t>24.34</t>
  </si>
  <si>
    <t>Ладно извлекување на жица</t>
  </si>
  <si>
    <t>24.41</t>
  </si>
  <si>
    <t>Производство на благородни метали</t>
  </si>
  <si>
    <t>24.42</t>
  </si>
  <si>
    <t>Производство на алуминиум</t>
  </si>
  <si>
    <t>24.43</t>
  </si>
  <si>
    <t xml:space="preserve">Производство на олово, цинк и калај </t>
  </si>
  <si>
    <t>24.44</t>
  </si>
  <si>
    <t>Производство на бакар</t>
  </si>
  <si>
    <t>24.45</t>
  </si>
  <si>
    <t>Производство на други обоени метали</t>
  </si>
  <si>
    <t>24.46</t>
  </si>
  <si>
    <t>Преработка на нуклеарно гориво</t>
  </si>
  <si>
    <t>24.51</t>
  </si>
  <si>
    <t>Леење на железо</t>
  </si>
  <si>
    <t>24.52</t>
  </si>
  <si>
    <t>Леење на челик</t>
  </si>
  <si>
    <t>24.53</t>
  </si>
  <si>
    <t>Леење на лесни метали</t>
  </si>
  <si>
    <t>24.54</t>
  </si>
  <si>
    <t xml:space="preserve">Производство на железнички локомотиви и шински возила </t>
  </si>
  <si>
    <t>30.30</t>
  </si>
  <si>
    <t>Производство на воздухопловни и вселенски летала како и сродна машинерија</t>
  </si>
  <si>
    <t>30.40</t>
  </si>
  <si>
    <t>Производство на воени борбени возила</t>
  </si>
  <si>
    <t>30.91</t>
  </si>
  <si>
    <t>Производство на мотоцикли</t>
  </si>
  <si>
    <t>30.92</t>
  </si>
  <si>
    <t>Производство на велосипеди и инвалидски колички</t>
  </si>
  <si>
    <t>30.99</t>
  </si>
  <si>
    <t>Производство на други превозни средства, неспомнати на друго место</t>
  </si>
  <si>
    <t>31.01</t>
  </si>
  <si>
    <t xml:space="preserve">Производство на канцелариски мебел и мебел за продавници </t>
  </si>
  <si>
    <t>31.02</t>
  </si>
  <si>
    <t xml:space="preserve">Производство на кујнски мебел </t>
  </si>
  <si>
    <t>31.03</t>
  </si>
  <si>
    <t xml:space="preserve">Производство на душеци </t>
  </si>
  <si>
    <t>31.09</t>
  </si>
  <si>
    <t xml:space="preserve">Производство на друг мебел </t>
  </si>
  <si>
    <t>32.11</t>
  </si>
  <si>
    <t xml:space="preserve">Производство на пари (монети) </t>
  </si>
  <si>
    <t>32.12</t>
  </si>
  <si>
    <t>Производство на накит и слични производи</t>
  </si>
  <si>
    <t>32.13</t>
  </si>
  <si>
    <t>Производство на бижутерија и слични производи</t>
  </si>
  <si>
    <t>32.20</t>
  </si>
  <si>
    <t>Производство на музички инструменти</t>
  </si>
  <si>
    <t>32.30</t>
  </si>
  <si>
    <t>Производство на спортска опрема</t>
  </si>
  <si>
    <t>32.40</t>
  </si>
  <si>
    <t>Производство на игри и играчки</t>
  </si>
  <si>
    <t>32.50</t>
  </si>
  <si>
    <t>Производство на медицински и стоматолошки инструменти</t>
  </si>
  <si>
    <t>32.91</t>
  </si>
  <si>
    <t>Производство на метли и четки</t>
  </si>
  <si>
    <t>32.99</t>
  </si>
  <si>
    <t xml:space="preserve">Останато производство, неспомнато на друго место </t>
  </si>
  <si>
    <t>33.11</t>
  </si>
  <si>
    <t>Поправка на фабрикувани производи од метал</t>
  </si>
  <si>
    <t>33.12</t>
  </si>
  <si>
    <t>Поправка на машини</t>
  </si>
  <si>
    <t>33.13</t>
  </si>
  <si>
    <t xml:space="preserve">Поправка на електронска и оптичка опрема </t>
  </si>
  <si>
    <t>33.14</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</si>
  <si>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</si>
  <si>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</si>
  <si>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</si>
  <si>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</si>
  <si>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</si>
  <si>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</si>
  <si>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</si>
  <si>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</si>
  <si>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</si>
  <si>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</si>
  <si>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</si>
  <si>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</si>
  <si>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</si>
  <si>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</si>
  <si>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</si>
  <si>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</si>
  <si>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</si>
  <si>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</si>
  <si>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</si>
  <si>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</si>
  <si>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</si>
  <si>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</si>
  <si>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</si>
  <si>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</si>
  <si>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</si>
  <si>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</si>
  <si>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</si>
  <si>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</si>
  <si>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</si>
  <si>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</si>
  <si>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</si>
  <si>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</si>
  <si>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</si>
  <si>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</si>
  <si>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</si>
  <si>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</si>
  <si>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</si>
  <si>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</si>
  <si>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</si>
  <si>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</si>
  <si>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</si>
  <si>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</si>
  <si>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</si>
  <si>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</si>
  <si>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</si>
  <si>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</si>
  <si>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</si>
  <si>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</si>
  <si>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</si>
  <si>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</si>
  <si>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</si>
  <si>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26.70</t>
  </si>
  <si>
    <t xml:space="preserve">Производство на оптички инструменти и фотографска опрема </t>
  </si>
  <si>
    <t>26.80</t>
  </si>
  <si>
    <t>Производство на магнетски и оптички медиуми</t>
  </si>
  <si>
    <t>27.11</t>
  </si>
  <si>
    <t>Производство на електромотори, генератори и трансформатори</t>
  </si>
  <si>
    <t>27.12</t>
  </si>
  <si>
    <t xml:space="preserve">Производство на апарати за дистрибуција и контрола на електричната енергија </t>
  </si>
  <si>
    <t>27.20</t>
  </si>
  <si>
    <t>Производство на батерии и акумулатори</t>
  </si>
  <si>
    <t>27.31</t>
  </si>
  <si>
    <t>Производство на кабли од оптички влакна</t>
  </si>
  <si>
    <t>27.32</t>
  </si>
  <si>
    <t>Производство на други електронски и електрични жици и кабли</t>
  </si>
  <si>
    <t>27.33</t>
  </si>
  <si>
    <t>Производство на електроинсталациски материјал</t>
  </si>
  <si>
    <t>27.40</t>
  </si>
  <si>
    <t xml:space="preserve">Производство на електрична опрема за осветлување </t>
  </si>
  <si>
    <t>27.51</t>
  </si>
  <si>
    <t xml:space="preserve">Производство на електрични апарати за домаќинството </t>
  </si>
  <si>
    <t>27.52</t>
  </si>
  <si>
    <t>Производство на неелектрични апарати за домаќинството</t>
  </si>
  <si>
    <t>27.90</t>
  </si>
  <si>
    <t xml:space="preserve">Производство на друга електрична опрема </t>
  </si>
  <si>
    <t>28.11</t>
  </si>
  <si>
    <t>Производство на мотори и турбини, освен мотори за авиони и моторни возила</t>
  </si>
  <si>
    <t>28.12</t>
  </si>
  <si>
    <t>Производство на хидраулични погонски уреди (хидраулична опрема)</t>
  </si>
  <si>
    <t>28.13</t>
  </si>
  <si>
    <t>Производство на други пумпи и компресори</t>
  </si>
  <si>
    <t>28.14</t>
  </si>
  <si>
    <t>Производство на други славини и вентили</t>
  </si>
  <si>
    <t>28.15</t>
  </si>
  <si>
    <t>Производство на лежишта, преносници, како и преносни и погонски елементи</t>
  </si>
  <si>
    <t>28.21</t>
  </si>
  <si>
    <t>Производство на печки и горилници</t>
  </si>
  <si>
    <t>28.22</t>
  </si>
  <si>
    <t>Производство на уреди за кревање и пренесување</t>
  </si>
  <si>
    <t>28.23</t>
  </si>
  <si>
    <t>Производство на канцелариски машини и опрема (освен производство на компјутери и периферна опрема)</t>
  </si>
  <si>
    <t>28.24</t>
  </si>
  <si>
    <t xml:space="preserve">Производство на механизирани рачни алати </t>
  </si>
  <si>
    <t>28.25</t>
  </si>
  <si>
    <t>Производство на разладна и вентилациска опрема која не е за примена во домаќинството</t>
  </si>
  <si>
    <t>28.29</t>
  </si>
  <si>
    <t>I. ТЕКОВНИ РАСХОДИ (002+007+012+020+024+029+033+039)</t>
  </si>
  <si>
    <t>а) ПЛАТИ И НАДОМЕСТОЦИ (003+004+005+006)</t>
  </si>
  <si>
    <t>Плати и надоместоци</t>
  </si>
  <si>
    <t xml:space="preserve">Придонеси за социјално осигурување </t>
  </si>
  <si>
    <t xml:space="preserve">Останати придонеси од плати </t>
  </si>
  <si>
    <t>Надоместоци</t>
  </si>
  <si>
    <t>б) РЕЗЕРВИ И НЕДЕФИНИРАНИ РАСХОДИ (од 008 до 011)</t>
  </si>
  <si>
    <t>Финансирање на нови програми и потпрограми</t>
  </si>
  <si>
    <t>Постојана резерва</t>
  </si>
  <si>
    <t>Тековни резерви</t>
  </si>
  <si>
    <t>в) СТОКИ И  УСЛУГИ (ЗБИР ОД 013 ДО 019)</t>
  </si>
  <si>
    <t>Патни и дневни расходи</t>
  </si>
  <si>
    <t>Комунални услуги, греење, комуникација и транспорт</t>
  </si>
  <si>
    <t>Поправка и тековно одржување</t>
  </si>
  <si>
    <t>Договорни услуги</t>
  </si>
  <si>
    <t>Други тековни расходи</t>
  </si>
  <si>
    <t>Привремени вработувања</t>
  </si>
  <si>
    <t>г) ТЕКОВНИ ТРАНСФЕРИ ДО ВОНБУЏЕТСКИТЕ ФОНДОВИ (021 ДО 023)</t>
  </si>
  <si>
    <t>Трансфери до фондот за ПИОМ</t>
  </si>
  <si>
    <t>Трансфери до Агенцијата за вработување</t>
  </si>
  <si>
    <t>Трансфери до Фондот за здравство</t>
  </si>
  <si>
    <t>д) ТЕКОВНИ ТРАНСФЕРИ ДО ЕЛС(од 025 до 028)</t>
  </si>
  <si>
    <t>Дотации од ДДВ</t>
  </si>
  <si>
    <t>Наменски дотации</t>
  </si>
  <si>
    <t>Блок дотации</t>
  </si>
  <si>
    <t>Дотации за делегирани пооделни надлежности</t>
  </si>
  <si>
    <t>Каматни плаќања кон нерезидентни кредитори</t>
  </si>
  <si>
    <t>Каматни плаќања кон домашни кредитори</t>
  </si>
  <si>
    <t>Каматни плаќања кон други нивоа на власт</t>
  </si>
  <si>
    <t>е) СУБВЕНЦИИ И ТРАНСФЕРИ (од 034 до 038)</t>
  </si>
  <si>
    <t>Субвенции за јавни претпријатија</t>
  </si>
  <si>
    <t>Субвенции за приватни претпријатија</t>
  </si>
  <si>
    <t>Трансфери до невладини организации</t>
  </si>
  <si>
    <t>Разни трансфери</t>
  </si>
  <si>
    <t>ж) СОЦИЈАЛНИ БЕНЕФИЦИИ (од 040 до 043)</t>
  </si>
  <si>
    <t>Други неданочни приходи</t>
  </si>
  <si>
    <t>Данок од доход, од добивка и од капитални добивки</t>
  </si>
  <si>
    <t>Придонеси за социјално осигурување</t>
  </si>
  <si>
    <t>Даноци од имот</t>
  </si>
  <si>
    <t>Домашни даноци на стоки и услуги</t>
  </si>
  <si>
    <t>Данок од меѓународна трговија и трансакции (царини и давачки)</t>
  </si>
  <si>
    <t>Еднократни посебни такси</t>
  </si>
  <si>
    <t>Даноци на специфични услуги</t>
  </si>
  <si>
    <t>Такси за користење или дозволи за вршење на дејност</t>
  </si>
  <si>
    <t>28.49</t>
  </si>
  <si>
    <t xml:space="preserve">Производство на други алатни машини  </t>
  </si>
  <si>
    <t>28.91</t>
  </si>
  <si>
    <t>Производство на машини за металургијата</t>
  </si>
  <si>
    <t>28.92</t>
  </si>
  <si>
    <t>Производство на машини за рударство, каменоломи и градежништво</t>
  </si>
  <si>
    <t>Капитални субвенции за претпријатија и невладини организации</t>
  </si>
  <si>
    <t>055</t>
  </si>
  <si>
    <t>077</t>
  </si>
  <si>
    <t>094</t>
  </si>
  <si>
    <t xml:space="preserve">А.НЕМАТЕРИЈАЛНИ СРЕДСТВА </t>
  </si>
  <si>
    <t>Акумулирана амортизација (исправка на вредноста) на основачки издатоци</t>
  </si>
  <si>
    <t>Набавна вредност на патенти, лиценци, концесии и други права</t>
  </si>
  <si>
    <t>Набавна вредност на други нематеријални права</t>
  </si>
  <si>
    <t>В. МАТЕРИЈАЛНИ СРЕДСТВА</t>
  </si>
  <si>
    <t>Набавна вредност на други материјални средства</t>
  </si>
  <si>
    <t>Акумулирана амортизација (исправка на вредноста) на други материјални средства</t>
  </si>
  <si>
    <t>Г.  КРАТКОРОЧНИ ОБВРСКИ ЗА ПЛАТИ И ДРУГИ ОБВРСКИ СПРЕМА ВРАБОТЕНИТЕ</t>
  </si>
  <si>
    <t>I. Комунални услуги, греење, комуникација и транспорт</t>
  </si>
  <si>
    <t>Поправка на електрична опрема</t>
  </si>
  <si>
    <t>33.15</t>
  </si>
  <si>
    <t>Поправка и одржување на чамци и бродови</t>
  </si>
  <si>
    <t>33.16</t>
  </si>
  <si>
    <t xml:space="preserve">Поправка и одржување на воздухопловни и вселенски летала </t>
  </si>
  <si>
    <t>33.17</t>
  </si>
  <si>
    <t xml:space="preserve">Поправка и одржување на други превозни средства </t>
  </si>
  <si>
    <t>33.19</t>
  </si>
  <si>
    <t>Поправка на останата опрема</t>
  </si>
  <si>
    <t>33.20</t>
  </si>
  <si>
    <t xml:space="preserve">Инсталирање на индустриски машини и опрема </t>
  </si>
  <si>
    <t>35.11</t>
  </si>
  <si>
    <t>Производство на електрична енергија</t>
  </si>
  <si>
    <t>35.12</t>
  </si>
  <si>
    <t>Пренос на електрична енергија</t>
  </si>
  <si>
    <t>35.13</t>
  </si>
  <si>
    <t>Дистрибуција на електрична енергија</t>
  </si>
  <si>
    <t>35.14</t>
  </si>
  <si>
    <t>VI. ЗАДОЛЖУВАЊЕ ВО СТРАНСТВО (О98 ДО 100)</t>
  </si>
  <si>
    <t>Меѓународни развојни агенции</t>
  </si>
  <si>
    <t>Странски влади</t>
  </si>
  <si>
    <t>Други задолжувања во странаство</t>
  </si>
  <si>
    <t>VIII. ПРИХОДИ ОД ОТПЛАТА НА ЗАЕМИ: Приходи од наплатени дадени заеми</t>
  </si>
  <si>
    <t>А) ВКУПНО ПРИХОДИ(068+077+083+088+093+097+101+102)</t>
  </si>
  <si>
    <t>Б) НЕПОКРИЕНИ  РАСХОДИ (059+061-103)</t>
  </si>
  <si>
    <t>В) ВКУПНО (103+104=067)</t>
  </si>
  <si>
    <t>Г) ПОСЕБНИ ПОДАТОЦИ: Просечен број на вработени врз основа на часовите на работа во пресметковниот период (цел број)</t>
  </si>
  <si>
    <t>163</t>
  </si>
  <si>
    <t xml:space="preserve">   II. РЕВАЛОРИЗАЦИОНА РЕЗЕРВА</t>
  </si>
  <si>
    <t>164</t>
  </si>
  <si>
    <r>
      <t xml:space="preserve">  III. ДОЛГОРОЧНИ ОБВРСКИ</t>
    </r>
    <r>
      <rPr>
        <sz val="11"/>
        <rFont val="Arial"/>
        <family val="2"/>
      </rPr>
      <t xml:space="preserve"> (од 166 до 172)</t>
    </r>
  </si>
  <si>
    <t>165</t>
  </si>
  <si>
    <t xml:space="preserve">      Обврски по долгорочни кредити</t>
  </si>
  <si>
    <t>166</t>
  </si>
  <si>
    <t xml:space="preserve">      Вложувања од странски лица</t>
  </si>
  <si>
    <t>167</t>
  </si>
  <si>
    <t xml:space="preserve">      Кредити од банки во земјата</t>
  </si>
  <si>
    <t>168</t>
  </si>
  <si>
    <t xml:space="preserve">      Други кредити во земјата</t>
  </si>
  <si>
    <t>169</t>
  </si>
  <si>
    <t xml:space="preserve">      Кредити од странство</t>
  </si>
  <si>
    <t>170</t>
  </si>
  <si>
    <t xml:space="preserve">      Долгорочни обврски за примени депозити и кауции</t>
  </si>
  <si>
    <t>171</t>
  </si>
  <si>
    <t xml:space="preserve">      Други долгорочни обврски</t>
  </si>
  <si>
    <t>172</t>
  </si>
  <si>
    <r>
      <t xml:space="preserve">  IV. ТЕКОВНИ ОБВРСКИ </t>
    </r>
    <r>
      <rPr>
        <sz val="11"/>
        <rFont val="Arial"/>
        <family val="2"/>
      </rPr>
      <t>(174+175+180+181+189+195+196+197+198)</t>
    </r>
  </si>
  <si>
    <t>173</t>
  </si>
  <si>
    <t xml:space="preserve">  а) Краткорочни обврски по основ на хартии од вредност</t>
  </si>
  <si>
    <t>174</t>
  </si>
  <si>
    <t xml:space="preserve">  б) Краткорочни обврски спрема добавувачи (од 176 до 179)</t>
  </si>
  <si>
    <t>175</t>
  </si>
  <si>
    <t xml:space="preserve">      Обврски спрема добавувачи во земјата</t>
  </si>
  <si>
    <t>176</t>
  </si>
  <si>
    <t xml:space="preserve">       Обврски спрема добавувачи во странство</t>
  </si>
  <si>
    <t>177</t>
  </si>
  <si>
    <t xml:space="preserve">       Обврски спрема добавувачи за нефактурирани стоки, материјали и услуги</t>
  </si>
  <si>
    <t>178</t>
  </si>
  <si>
    <t xml:space="preserve">      Обврски спрема добавувачи граѓани</t>
  </si>
  <si>
    <t>179</t>
  </si>
  <si>
    <t xml:space="preserve">  в) Примени аванси, депозити и кауции</t>
  </si>
  <si>
    <t>180</t>
  </si>
  <si>
    <t xml:space="preserve">  г) Краткорочни финансиски обврски (од 182 до 188)</t>
  </si>
  <si>
    <t>181</t>
  </si>
  <si>
    <t xml:space="preserve">       Обврски за заедничко работење со субјектите</t>
  </si>
  <si>
    <t>182</t>
  </si>
  <si>
    <t xml:space="preserve">       Обврски за кредити во земјата</t>
  </si>
  <si>
    <t>183</t>
  </si>
  <si>
    <t xml:space="preserve">Останати завршни градежни работи </t>
  </si>
  <si>
    <t>43.91</t>
  </si>
  <si>
    <t>Дејности на покривни конструкции</t>
  </si>
  <si>
    <t>43.99</t>
  </si>
  <si>
    <t xml:space="preserve">Останати специјализирани градежни работи, неспомнати на друго место </t>
  </si>
  <si>
    <t>45.11</t>
  </si>
  <si>
    <t>III-1 Материјал.сред.во подготовка</t>
  </si>
  <si>
    <t xml:space="preserve">      Останат капитал (залихи на материјали, резервни делови и ситен инвентар и хартии од вредност)</t>
  </si>
  <si>
    <t>200=159</t>
  </si>
  <si>
    <t>401</t>
  </si>
  <si>
    <t>402</t>
  </si>
  <si>
    <t>403</t>
  </si>
  <si>
    <t>404</t>
  </si>
  <si>
    <t>411</t>
  </si>
  <si>
    <t>412</t>
  </si>
  <si>
    <t>413</t>
  </si>
  <si>
    <t>414</t>
  </si>
  <si>
    <t>420</t>
  </si>
  <si>
    <t>421</t>
  </si>
  <si>
    <t>431</t>
  </si>
  <si>
    <t>432</t>
  </si>
  <si>
    <t>433</t>
  </si>
  <si>
    <t>441</t>
  </si>
  <si>
    <t>442</t>
  </si>
  <si>
    <t>443</t>
  </si>
  <si>
    <t>444</t>
  </si>
  <si>
    <t>451</t>
  </si>
  <si>
    <t>452</t>
  </si>
  <si>
    <t>453</t>
  </si>
  <si>
    <t>461</t>
  </si>
  <si>
    <t>462</t>
  </si>
  <si>
    <t>463</t>
  </si>
  <si>
    <t>464</t>
  </si>
  <si>
    <t>465</t>
  </si>
  <si>
    <t>471</t>
  </si>
  <si>
    <t>472</t>
  </si>
  <si>
    <t>473</t>
  </si>
  <si>
    <t>474</t>
  </si>
  <si>
    <t>480</t>
  </si>
  <si>
    <t>811, 812, 813</t>
  </si>
  <si>
    <t>Материјали и ситен инвентар</t>
  </si>
  <si>
    <t>ѓ) КАМАТНИ ПЛАЌАЊА ( од 030 до 032)</t>
  </si>
  <si>
    <r>
      <t xml:space="preserve">           </t>
    </r>
    <r>
      <rPr>
        <sz val="11"/>
        <rFont val="MAC C Swiss"/>
        <family val="2"/>
      </rPr>
      <t>Lice odgovorno za sostavuvaweto na bilansot</t>
    </r>
  </si>
  <si>
    <t>Неспецијализирана трговија на големо со храна, пијалаци и тутун</t>
  </si>
  <si>
    <t>46.41</t>
  </si>
  <si>
    <t>Трговија на големо со текстил</t>
  </si>
  <si>
    <t>46.42</t>
  </si>
  <si>
    <t>Трговија на големо со облека и обувки</t>
  </si>
  <si>
    <t>46.43</t>
  </si>
  <si>
    <t>Трговија на големо со електрични апарати за домаќинствата</t>
  </si>
  <si>
    <t>46.44</t>
  </si>
  <si>
    <t>Трговија на големо со порцелан, стакларија и средства за чистење</t>
  </si>
  <si>
    <t>46.45</t>
  </si>
  <si>
    <t>Трговија на големо со парфимериски и козметички препарати</t>
  </si>
  <si>
    <t>46.46</t>
  </si>
  <si>
    <t>Трговија на големо со фармацевтски производи</t>
  </si>
  <si>
    <t>46.47</t>
  </si>
  <si>
    <t xml:space="preserve">Трговија на големо со мебел, подни прекривки и опрема за осветлување </t>
  </si>
  <si>
    <t>46.48</t>
  </si>
  <si>
    <t>Трговија на големо со часовници и накит</t>
  </si>
  <si>
    <t>46.49</t>
  </si>
  <si>
    <t>Трговија на големо со друга стока за домаќинствата</t>
  </si>
  <si>
    <t>46.51</t>
  </si>
  <si>
    <t>Трговија на големо со компјутери, компјутерска периферна опрема и софтвер</t>
  </si>
  <si>
    <t>46.52</t>
  </si>
  <si>
    <t xml:space="preserve">Трговија на големо со електронска и телекомуникациска опрема и делови </t>
  </si>
  <si>
    <t>46.61</t>
  </si>
  <si>
    <t>Трговија на големо со земјоделски машини, прибор и опрема</t>
  </si>
  <si>
    <t>46.62</t>
  </si>
  <si>
    <t>Трговија на големо со алатни машини</t>
  </si>
  <si>
    <t>46.63</t>
  </si>
  <si>
    <t xml:space="preserve">Трговија на големо со машини за рударството и градежништвото </t>
  </si>
  <si>
    <t>46.64</t>
  </si>
  <si>
    <t>Трговија на големо со машини за текстилната индустрија, машини за шиење и плетење</t>
  </si>
  <si>
    <t>46.65</t>
  </si>
  <si>
    <t>Трговија на големо со канцелариски мебел</t>
  </si>
  <si>
    <t>46.66</t>
  </si>
  <si>
    <t xml:space="preserve">           Vo _Skopje_</t>
  </si>
  <si>
    <t xml:space="preserve">           Lice odgovorno za sostavuvaweto na bilansot</t>
  </si>
  <si>
    <r>
      <t xml:space="preserve">Посебни податоци                                                                                            </t>
    </r>
    <r>
      <rPr>
        <sz val="11"/>
        <rFont val="Arial"/>
        <family val="2"/>
      </rPr>
      <t>за системот на државната евиденција за корисниците на средства од буџетот и фондовите</t>
    </r>
  </si>
  <si>
    <t>Одржување и поправка на моторни возила</t>
  </si>
  <si>
    <t>45.31</t>
  </si>
  <si>
    <t xml:space="preserve">Трговија на големо со делови и прибор за моторни возила </t>
  </si>
  <si>
    <t>45.32</t>
  </si>
  <si>
    <t xml:space="preserve">Трговија на мало со делови и прибор за моторни возила </t>
  </si>
  <si>
    <t>45.40</t>
  </si>
  <si>
    <t xml:space="preserve">Трговија со мотоцикли и делови и прибор за мотоцикли, одржување и поправка на мотоцикли </t>
  </si>
  <si>
    <t>46.11</t>
  </si>
  <si>
    <t>Посредување во трговијата со земјоделски суровини, живи животни, текстилни суровини и полупроизводи</t>
  </si>
  <si>
    <t>46.12</t>
  </si>
  <si>
    <t>Посредување во трговијата со горива, руди, метали и индустриски хемикалии</t>
  </si>
  <si>
    <t>46.13</t>
  </si>
  <si>
    <t>Посредување во трговијата со дрво, дрвена граѓа и градежен материјал</t>
  </si>
  <si>
    <t>46.14</t>
  </si>
  <si>
    <t>Посредување во трговијата со машини, индустриска опрема, бродови и воздухопловни средства</t>
  </si>
  <si>
    <t>46.15</t>
  </si>
  <si>
    <t>Посредување во трговијата со мебел, предмети за домаќинствата, метална и железна стока</t>
  </si>
  <si>
    <t>46.16</t>
  </si>
  <si>
    <t>Посредување во трговијата со текстил, облека, крзно, обувки и предмети од кожа</t>
  </si>
  <si>
    <t>46.17</t>
  </si>
  <si>
    <t xml:space="preserve">Посредување во трговијата со храна, пијалаци и тутун </t>
  </si>
  <si>
    <t>46.18</t>
  </si>
  <si>
    <t>Посредување специјализирано за трговија со останати посебни производи или групи на производи</t>
  </si>
  <si>
    <t>46.19</t>
  </si>
  <si>
    <t>Посредување во трговијата со разновидни производи</t>
  </si>
  <si>
    <t>46.21</t>
  </si>
  <si>
    <t>Трговија на големо со жита, суров тутун, семе и добиточна храна</t>
  </si>
  <si>
    <t>46.22</t>
  </si>
  <si>
    <t>Трговија на големо со цвеќе и садници</t>
  </si>
  <si>
    <t>46.23</t>
  </si>
  <si>
    <t>Трговија на големо со живи животни</t>
  </si>
  <si>
    <t>46.24</t>
  </si>
  <si>
    <t>Трговија на големо со сурова, недовршена и довршена кожа</t>
  </si>
  <si>
    <t>46.31</t>
  </si>
  <si>
    <t>Трговија на големо со овошје и зеленчук</t>
  </si>
  <si>
    <t>46.32</t>
  </si>
  <si>
    <t>Трговија на големо со месо и производи од месо</t>
  </si>
  <si>
    <t>46.33</t>
  </si>
  <si>
    <t>Трговија на големо со млечни производи, јајца и масла и масти за јадење</t>
  </si>
  <si>
    <t>46.34</t>
  </si>
  <si>
    <t>Трговија на големо со пијалаци</t>
  </si>
  <si>
    <t>46.35</t>
  </si>
  <si>
    <t>Трговија на големо со производи од тутун</t>
  </si>
  <si>
    <t>46.36</t>
  </si>
  <si>
    <t>Трговија на големо со шеќер, чоколада и слатки од шеќер</t>
  </si>
  <si>
    <t>46.37</t>
  </si>
  <si>
    <t>Трговија на големо со кафе, чај, какао и зачини</t>
  </si>
  <si>
    <t>46.38</t>
  </si>
  <si>
    <t>Трговија на големо со друга храна, вклучувајќи и риба, лушпари и мекотели</t>
  </si>
  <si>
    <t>46.39</t>
  </si>
  <si>
    <t>Контрола (приходи и расходи)</t>
  </si>
  <si>
    <t>III. Договорни услуги</t>
  </si>
  <si>
    <t>Осигурување на недвижности и права(&lt; или = на АОП 017 од БПР)</t>
  </si>
  <si>
    <t>IV. Други тековни расходи</t>
  </si>
  <si>
    <t>V. Разни трансфери</t>
  </si>
  <si>
    <t>Трансфери при пензионирање (&lt; или = на АОП 037 од БПР)</t>
  </si>
  <si>
    <t>Исхрана за бездомници и други социјални лица (&lt; или = на АОП 040 од БПР)</t>
  </si>
  <si>
    <t>ДАНОЧЕН БИЛАНС</t>
  </si>
  <si>
    <t>за оданочување на непризнаени расходи</t>
  </si>
  <si>
    <t>I</t>
  </si>
  <si>
    <t>00</t>
  </si>
  <si>
    <t xml:space="preserve">010.011,012 и 015 </t>
  </si>
  <si>
    <t xml:space="preserve">020 и 029 </t>
  </si>
  <si>
    <t xml:space="preserve">021 и 029 </t>
  </si>
  <si>
    <t>Патнички железнички транспорт, меѓуградски</t>
  </si>
  <si>
    <t>49.20</t>
  </si>
  <si>
    <t>Товарен железнички транспорт</t>
  </si>
  <si>
    <t>49.31</t>
  </si>
  <si>
    <t xml:space="preserve">Градски и приградски патнички копнен транспорт </t>
  </si>
  <si>
    <t>49.32</t>
  </si>
  <si>
    <t>Такси служба</t>
  </si>
  <si>
    <t>49.39</t>
  </si>
  <si>
    <t>Друг патнички копнен транспорт, неспомнат на друго место</t>
  </si>
  <si>
    <t>49.41</t>
  </si>
  <si>
    <t>Товарен патен транспорт</t>
  </si>
  <si>
    <t>49.42</t>
  </si>
  <si>
    <t xml:space="preserve">Услуги за преселување </t>
  </si>
  <si>
    <t>49.50</t>
  </si>
  <si>
    <t xml:space="preserve">Цевоводен транспорт </t>
  </si>
  <si>
    <t>50.10</t>
  </si>
  <si>
    <t xml:space="preserve">Поморски и крајбрежен патнички воден транспорт </t>
  </si>
  <si>
    <t>50.20</t>
  </si>
  <si>
    <t xml:space="preserve">Поморски и крајбрежен товарен воден транспорт </t>
  </si>
  <si>
    <t>50.30</t>
  </si>
  <si>
    <t>Внатрешен патнички воден транспорт</t>
  </si>
  <si>
    <t>50.40</t>
  </si>
  <si>
    <t>Внатрешен товарен воден транспорт</t>
  </si>
  <si>
    <t>51.10</t>
  </si>
  <si>
    <t>Патнички воздухопловен  транспорт</t>
  </si>
  <si>
    <t>51.21</t>
  </si>
  <si>
    <t>Товарен воздухопловен транспорт</t>
  </si>
  <si>
    <t>51.22</t>
  </si>
  <si>
    <t>Вселенски транспорт</t>
  </si>
  <si>
    <t>52.10</t>
  </si>
  <si>
    <t>Складирање на стока</t>
  </si>
  <si>
    <t>52.21</t>
  </si>
  <si>
    <t>Услужни дејности поврзани со копнениот превоз</t>
  </si>
  <si>
    <t>52.22</t>
  </si>
  <si>
    <t>Услужни дејности поврзани со водниот превоз</t>
  </si>
  <si>
    <t>52.23</t>
  </si>
  <si>
    <t>Услужни дејности поврзани со воздухопловниот превоз</t>
  </si>
  <si>
    <t>52.24</t>
  </si>
  <si>
    <t>Претовар на товар</t>
  </si>
  <si>
    <t>52.29</t>
  </si>
  <si>
    <t>Останати придружни дејности во превозот</t>
  </si>
  <si>
    <t>53.10</t>
  </si>
  <si>
    <t>Дејности  за давање на универзални поштенски услуги</t>
  </si>
  <si>
    <t>53.20</t>
  </si>
  <si>
    <t>Дејности за давање на останати поштенски и курирски услуги</t>
  </si>
  <si>
    <t>55.10</t>
  </si>
  <si>
    <t>Хотели и слични објекти за сместување</t>
  </si>
  <si>
    <t>55.20</t>
  </si>
  <si>
    <t>Одморалишта и останати објекти за пократок престој</t>
  </si>
  <si>
    <t>55.30</t>
  </si>
  <si>
    <t>Кампови, автокампови и простори за кампирање</t>
  </si>
  <si>
    <t>55.90</t>
  </si>
  <si>
    <t>Друг вид на сместување</t>
  </si>
  <si>
    <t>56.10</t>
  </si>
  <si>
    <t>Ресторани и останати објекти за подготовка и послужување на храна</t>
  </si>
  <si>
    <t>56.21</t>
  </si>
  <si>
    <t>Услуги на доставување на храна и пијалаци за посебни прилики (кетеринг)</t>
  </si>
  <si>
    <t>56.29</t>
  </si>
  <si>
    <t xml:space="preserve">Останати услуги за подготвување и служење на храна </t>
  </si>
  <si>
    <t>56.30</t>
  </si>
  <si>
    <t xml:space="preserve">Подготовка и послужување на пијалаци </t>
  </si>
  <si>
    <t>58.11</t>
  </si>
  <si>
    <t>Издавање на книги</t>
  </si>
  <si>
    <t>58.12</t>
  </si>
  <si>
    <t xml:space="preserve">Издавање на именици и списоци на адреси </t>
  </si>
  <si>
    <t>58.13</t>
  </si>
  <si>
    <t xml:space="preserve">Издавање на весници </t>
  </si>
  <si>
    <t>58.14</t>
  </si>
  <si>
    <t>Издавање на списанија и периодични публикации</t>
  </si>
  <si>
    <t>58.19</t>
  </si>
  <si>
    <t>Други издавачки дејности</t>
  </si>
  <si>
    <t>58.21</t>
  </si>
  <si>
    <t>Издавање на компјутерски игри</t>
  </si>
  <si>
    <t>58.29</t>
  </si>
  <si>
    <t xml:space="preserve">Издавање на останата програмска опрема </t>
  </si>
  <si>
    <t>59.11</t>
  </si>
  <si>
    <t xml:space="preserve">Дејности на производство на филмови, видеофилмови и телевизиска програма </t>
  </si>
  <si>
    <t>59.12</t>
  </si>
  <si>
    <t xml:space="preserve">Дејности кои следат после производството на филмови и видео филмови и телевизиска програма </t>
  </si>
  <si>
    <t>59.13</t>
  </si>
  <si>
    <t>Дејности за дистрибуција на филмска, видео и телевизиска програма</t>
  </si>
  <si>
    <t>59.14</t>
  </si>
  <si>
    <t xml:space="preserve">Прикажување на филмови </t>
  </si>
  <si>
    <t>59.20</t>
  </si>
  <si>
    <t xml:space="preserve">Снимање на звучни записи и издавање на музички записи </t>
  </si>
  <si>
    <t>60.10</t>
  </si>
  <si>
    <t xml:space="preserve">Емитување на радиопрограма </t>
  </si>
  <si>
    <t>60.20</t>
  </si>
  <si>
    <t xml:space="preserve">Дејности на телевизиската програма и емитување </t>
  </si>
  <si>
    <t>61.10</t>
  </si>
  <si>
    <t>Дејности на жичани телекомуникации</t>
  </si>
  <si>
    <t>61.20</t>
  </si>
  <si>
    <t>Дејности на безжични телекомуникации</t>
  </si>
  <si>
    <t>61.30</t>
  </si>
  <si>
    <t>Дејности на сателитска телекомуникација</t>
  </si>
  <si>
    <t>61.90</t>
  </si>
  <si>
    <t xml:space="preserve">Други телекомуникациски дејности </t>
  </si>
  <si>
    <t>62.01</t>
  </si>
  <si>
    <t>Компјутерско програмирање</t>
  </si>
  <si>
    <t>62.02</t>
  </si>
  <si>
    <t xml:space="preserve">Компјутерски консултантски дејности </t>
  </si>
  <si>
    <t>62.03</t>
  </si>
  <si>
    <t xml:space="preserve">Дејности на управување со компјутерска опрема </t>
  </si>
  <si>
    <t>62.09</t>
  </si>
  <si>
    <t>Останати услуги во врска со информатичката технологија и компјутерите</t>
  </si>
  <si>
    <t>63.11</t>
  </si>
  <si>
    <t xml:space="preserve">Обработка на податоци, хостирање и слични дејности </t>
  </si>
  <si>
    <t>63.12</t>
  </si>
  <si>
    <t>Интернет портали</t>
  </si>
  <si>
    <t>63.91</t>
  </si>
  <si>
    <t xml:space="preserve">Други усогласувања на расходи </t>
  </si>
  <si>
    <t>Финансиски резултати во Биланс на успех</t>
  </si>
  <si>
    <t>II</t>
  </si>
  <si>
    <t>III</t>
  </si>
  <si>
    <t>IV</t>
  </si>
  <si>
    <t xml:space="preserve">Износ на наплатени побарувања за кои во претходниот период е зголемена даночната основа </t>
  </si>
  <si>
    <t xml:space="preserve">Износ на вратен дел од заем за кои во претходните даночни периоди било извршено зголемување на даночната основа </t>
  </si>
  <si>
    <t xml:space="preserve">Дивиденди остварени со учество во капиталот на друг даночен обврзник, оданочени со данок на добивка кај исплатувачот </t>
  </si>
  <si>
    <t xml:space="preserve">Дел од загуба намалена за непризнаени расходи, пренесена од претходни години </t>
  </si>
  <si>
    <t>V</t>
  </si>
  <si>
    <t>VI</t>
  </si>
  <si>
    <t>VII</t>
  </si>
  <si>
    <t>VIII</t>
  </si>
  <si>
    <t>IX</t>
  </si>
  <si>
    <t xml:space="preserve">Намалување на данокот за вредноста на набавени и ставени во употреба до 10 фискални системи на опрема за регистрирање на готовински плаќања </t>
  </si>
  <si>
    <t xml:space="preserve">Пресметан данок по намалување (VI-VII) </t>
  </si>
  <si>
    <t xml:space="preserve">Износ на повеќе платен данок на добивка пренесен од претходните даночни периоди </t>
  </si>
  <si>
    <t xml:space="preserve">Вкупен износ на извршени вложувања од добивката (реинвестирана) </t>
  </si>
  <si>
    <t xml:space="preserve">Загуби од претходни години за кои правото на покритие во рок од три години не е изминато </t>
  </si>
  <si>
    <t xml:space="preserve">Остварена загуба намалена за непризнаените расходи од тековната година која може да се пренесе во наредните три години </t>
  </si>
  <si>
    <t xml:space="preserve">Пренесен неискористен дел на правото на намалување на данокот по одредбите од член 30 од ЗДД </t>
  </si>
  <si>
    <t xml:space="preserve">Остварен вкупен приход во годината </t>
  </si>
  <si>
    <t xml:space="preserve">Акумулирана амортизација (исправка на вредноста) на набавени бази на податоци </t>
  </si>
  <si>
    <t>24.</t>
  </si>
  <si>
    <t>25.</t>
  </si>
  <si>
    <t xml:space="preserve">Набавна вредност на  бази на податоци  развиени за сопствена употреба </t>
  </si>
  <si>
    <t>26.</t>
  </si>
  <si>
    <t>Вредносно усогласување (ревалоризација) на бази на податоци  развиени  за сопствена употреба</t>
  </si>
  <si>
    <t>27.</t>
  </si>
  <si>
    <t>Акумулирана амортизација (исправка на вредноста) на бази на податоци  развиени  за сопствена употреба</t>
  </si>
  <si>
    <t>28.</t>
  </si>
  <si>
    <t>29.</t>
  </si>
  <si>
    <t>30.</t>
  </si>
  <si>
    <t>31.</t>
  </si>
  <si>
    <t>Акумулирана амортизација (исправка на вредноста) на други нематеријални права</t>
  </si>
  <si>
    <t>32.</t>
  </si>
  <si>
    <t>Б.МАТЕРИЈАЛНИ ДОБРА И ПРИРОДНИ БОГАТСТВА</t>
  </si>
  <si>
    <t>33.</t>
  </si>
  <si>
    <t>Земјиште</t>
  </si>
  <si>
    <t>34.</t>
  </si>
  <si>
    <t>018д</t>
  </si>
  <si>
    <t>Вредносно усогласување (ревалоризација) земјиште</t>
  </si>
  <si>
    <t>35.</t>
  </si>
  <si>
    <t>36.</t>
  </si>
  <si>
    <t>Шуми</t>
  </si>
  <si>
    <t>37.</t>
  </si>
  <si>
    <t>Вредносно усогласување (ревалоризација) шуми</t>
  </si>
  <si>
    <t>38.</t>
  </si>
  <si>
    <t>39.</t>
  </si>
  <si>
    <t>40.</t>
  </si>
  <si>
    <t>022д</t>
  </si>
  <si>
    <t>41.</t>
  </si>
  <si>
    <t>028д</t>
  </si>
  <si>
    <t>Вредносно усогласување (ревалоризација) на информациска и телекомуникациска опрема</t>
  </si>
  <si>
    <t>42.</t>
  </si>
  <si>
    <t>029д</t>
  </si>
  <si>
    <t>Акумулирана амортизација (исправка на вредноста) на информациска и телекомуникациска опрема</t>
  </si>
  <si>
    <t>43.</t>
  </si>
  <si>
    <t>44.</t>
  </si>
  <si>
    <t>45.</t>
  </si>
  <si>
    <t>Вредносно усогласување (ревалоризација) на компјутерска опрема</t>
  </si>
  <si>
    <t>46.</t>
  </si>
  <si>
    <t>Акумулирана амортизација (исправка на вредноста) на компјутерска опрема</t>
  </si>
  <si>
    <t>47.</t>
  </si>
  <si>
    <t>48.</t>
  </si>
  <si>
    <t>49.</t>
  </si>
  <si>
    <t>Вредносно усогласување (ревалоризација) на други материјални средства</t>
  </si>
  <si>
    <t>50.</t>
  </si>
  <si>
    <t>51.</t>
  </si>
  <si>
    <t>52.</t>
  </si>
  <si>
    <t>Драгоцени метали и камења</t>
  </si>
  <si>
    <t>53.</t>
  </si>
  <si>
    <t>Антиквитети и други уметнички дела</t>
  </si>
  <si>
    <t>54.</t>
  </si>
  <si>
    <t>Други скапоцености</t>
  </si>
  <si>
    <t>55.</t>
  </si>
  <si>
    <t>56.</t>
  </si>
  <si>
    <t>57.</t>
  </si>
  <si>
    <t>58.</t>
  </si>
  <si>
    <t>59.</t>
  </si>
  <si>
    <r>
      <t>Д</t>
    </r>
    <r>
      <rPr>
        <sz val="10"/>
        <color indexed="8"/>
        <rFont val="StobiSerif Regular"/>
      </rPr>
      <t xml:space="preserve">. </t>
    </r>
    <r>
      <rPr>
        <b/>
        <sz val="10"/>
        <color indexed="8"/>
        <rFont val="StobiSerif Regular"/>
      </rPr>
      <t>РАСХОДИ</t>
    </r>
  </si>
  <si>
    <t>60.</t>
  </si>
  <si>
    <t>421д</t>
  </si>
  <si>
    <t>61.</t>
  </si>
  <si>
    <t>62.</t>
  </si>
  <si>
    <t>63.</t>
  </si>
  <si>
    <t>II.Материјали и ситен инвентар</t>
  </si>
  <si>
    <t>64.</t>
  </si>
  <si>
    <t>423д</t>
  </si>
  <si>
    <t>65.</t>
  </si>
  <si>
    <t>66.</t>
  </si>
  <si>
    <t>67.</t>
  </si>
  <si>
    <t>68.</t>
  </si>
  <si>
    <t>425д</t>
  </si>
  <si>
    <t>69.</t>
  </si>
  <si>
    <t>70.</t>
  </si>
  <si>
    <t>71.</t>
  </si>
  <si>
    <t>72.</t>
  </si>
  <si>
    <t>73.</t>
  </si>
  <si>
    <t>426д</t>
  </si>
  <si>
    <t>74.</t>
  </si>
  <si>
    <t>464д</t>
  </si>
  <si>
    <t>75.</t>
  </si>
  <si>
    <t>VI.Социјални надоместоци</t>
  </si>
  <si>
    <t>76.</t>
  </si>
  <si>
    <t>471д</t>
  </si>
  <si>
    <t>77.</t>
  </si>
  <si>
    <t>78.</t>
  </si>
  <si>
    <t>79.</t>
  </si>
  <si>
    <t>Ѓ. ПРИХОДИ</t>
  </si>
  <si>
    <t>I.Такси и надоместоци</t>
  </si>
  <si>
    <t>80.</t>
  </si>
  <si>
    <t>723д</t>
  </si>
  <si>
    <t>II.Трансфери од други нивоа на власт</t>
  </si>
  <si>
    <t>81.</t>
  </si>
  <si>
    <t>741д</t>
  </si>
  <si>
    <t>82.</t>
  </si>
  <si>
    <t>83.</t>
  </si>
  <si>
    <t>Е. ПОСЕБНИ ПОДАТОЦИ</t>
  </si>
  <si>
    <t>84.</t>
  </si>
  <si>
    <t>Просечен број на вработени врз основа на состојбата на крајот на месецот</t>
  </si>
  <si>
    <t>[1]</t>
  </si>
  <si>
    <t>Tрошоци за суровини и материјал, трошоци за енергија, трошоци за ситен инвентар, трошоци за амбалажа,  трошоци за резервни делови и материјали за одржување на објектите и опремата, интелектуални услуги и други услуги кои се услов за истражувањето и развојот за сопствени цели.</t>
  </si>
  <si>
    <t>[2]</t>
  </si>
  <si>
    <t>Уреди со електронска контрола, како и електронски компоненти кои претставуваат дел од овие уреди (радио, телевизиска и комуникациона опрема и апарати).</t>
  </si>
  <si>
    <t>[3]</t>
  </si>
  <si>
    <t xml:space="preserve">Хардвер и периферни единици, машини за обработка на податоци, печатари, скенери и слично. </t>
  </si>
  <si>
    <t xml:space="preserve">Претходна </t>
  </si>
  <si>
    <t>година</t>
  </si>
  <si>
    <t>Сегашна вредност на основачки издатоци (&lt; или = на АОП 112 од БС)</t>
  </si>
  <si>
    <t>Сегашна вредност на издатоци за истражување и развој (&lt; или = на АОП 112 од БС)</t>
  </si>
  <si>
    <t>Сегашна вредност на софтвер развиен за сопствена употреба (&lt; или = АОП 112 од БС)</t>
  </si>
  <si>
    <t>Сегашна вредност на набавени бази на податоци (&lt; или = АОП 112 од БС)</t>
  </si>
  <si>
    <t xml:space="preserve">  ж) Краткорочни обврски за плати и други обврски спрема вработени</t>
  </si>
  <si>
    <t>197</t>
  </si>
  <si>
    <t xml:space="preserve"> з) Пасивни временски разграничувања</t>
  </si>
  <si>
    <t>198</t>
  </si>
  <si>
    <r>
      <t xml:space="preserve">   V. ИЗВОРИ НА ДУГИ СРЕДСТВА:</t>
    </r>
    <r>
      <rPr>
        <sz val="11"/>
        <rFont val="Arial"/>
        <family val="2"/>
      </rPr>
      <t xml:space="preserve"> Извори на други средства</t>
    </r>
  </si>
  <si>
    <t>199</t>
  </si>
  <si>
    <r>
      <t xml:space="preserve">ВКУПНА ПАСИВА </t>
    </r>
    <r>
      <rPr>
        <sz val="11"/>
        <rFont val="Arial"/>
        <family val="2"/>
      </rPr>
      <t>(161+164+165+173+199)</t>
    </r>
  </si>
  <si>
    <t>200</t>
  </si>
  <si>
    <t xml:space="preserve">      ВОНБИЛАНСНА ЕВИДЕНЦИЈА - ПАСИВА</t>
  </si>
  <si>
    <t>201</t>
  </si>
  <si>
    <t xml:space="preserve">           Rakovoditel_________________________________________________________________________</t>
  </si>
  <si>
    <r>
      <t xml:space="preserve">           </t>
    </r>
    <r>
      <rPr>
        <sz val="11"/>
        <rFont val="MAC C Swiss"/>
        <family val="2"/>
      </rPr>
      <t>Pe~at na CR i data na priemot__________________________________________________________</t>
    </r>
  </si>
  <si>
    <r>
      <t xml:space="preserve">           </t>
    </r>
    <r>
      <rPr>
        <sz val="11"/>
        <rFont val="MAC C Swiss"/>
        <family val="2"/>
      </rPr>
      <t>Kontrolata ja izvr{ile:_______________________________________________________________</t>
    </r>
  </si>
  <si>
    <t xml:space="preserve">                                                       _______________________________________________________________</t>
  </si>
  <si>
    <t>Биланс на приходите и трошоците</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</si>
  <si>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</si>
  <si>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</si>
  <si>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</si>
  <si>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</si>
  <si>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</si>
  <si>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</si>
  <si>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</si>
  <si>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</si>
  <si>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</si>
  <si>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</si>
  <si>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</si>
  <si>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</si>
  <si>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</si>
  <si>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</si>
  <si>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</si>
  <si>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</si>
  <si>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</si>
  <si>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</si>
  <si>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</si>
  <si>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</si>
  <si>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</si>
  <si>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</si>
  <si>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</si>
  <si>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</si>
  <si>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</si>
  <si>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</si>
  <si>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</si>
  <si>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</si>
  <si>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</si>
  <si>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</si>
  <si>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</si>
  <si>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</si>
  <si>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</si>
  <si>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</si>
  <si>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</si>
  <si>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</si>
  <si>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</si>
  <si>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</si>
  <si>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</si>
  <si>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</si>
  <si>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</si>
  <si>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</si>
  <si>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</si>
  <si>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</si>
  <si>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</si>
  <si>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</si>
  <si>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</si>
  <si>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</si>
  <si>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</si>
  <si>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</si>
  <si>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</si>
  <si>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</si>
  <si>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</si>
  <si>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</si>
  <si>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056</t>
  </si>
  <si>
    <t>057</t>
  </si>
  <si>
    <t>058</t>
  </si>
  <si>
    <t>059</t>
  </si>
  <si>
    <t>060</t>
  </si>
  <si>
    <t>061</t>
  </si>
  <si>
    <t>062</t>
  </si>
  <si>
    <t>063</t>
  </si>
  <si>
    <t>064</t>
  </si>
  <si>
    <t>065</t>
  </si>
  <si>
    <t>066</t>
  </si>
  <si>
    <t>067</t>
  </si>
  <si>
    <t>068</t>
  </si>
  <si>
    <t>069</t>
  </si>
  <si>
    <t>070</t>
  </si>
  <si>
    <t>071</t>
  </si>
  <si>
    <t>072</t>
  </si>
  <si>
    <t>073</t>
  </si>
  <si>
    <t>074</t>
  </si>
  <si>
    <t>075</t>
  </si>
  <si>
    <t>076</t>
  </si>
  <si>
    <t>078</t>
  </si>
  <si>
    <t>079</t>
  </si>
  <si>
    <t>080</t>
  </si>
  <si>
    <t>081</t>
  </si>
  <si>
    <t>082</t>
  </si>
  <si>
    <t>083</t>
  </si>
  <si>
    <t>084</t>
  </si>
  <si>
    <t>085</t>
  </si>
  <si>
    <t>086</t>
  </si>
  <si>
    <t>087</t>
  </si>
  <si>
    <t>088</t>
  </si>
  <si>
    <t>089</t>
  </si>
  <si>
    <t>090</t>
  </si>
  <si>
    <t>091</t>
  </si>
  <si>
    <t>092</t>
  </si>
  <si>
    <t>093</t>
  </si>
  <si>
    <t>095</t>
  </si>
  <si>
    <t>096</t>
  </si>
  <si>
    <t>097</t>
  </si>
  <si>
    <t>098</t>
  </si>
  <si>
    <t>VII. ПРОДАЖБА  НА ХАРТИИ ОД ВРЕДНОСТ</t>
  </si>
  <si>
    <t>099</t>
  </si>
  <si>
    <t>100</t>
  </si>
  <si>
    <t>101</t>
  </si>
  <si>
    <t>102</t>
  </si>
  <si>
    <t>103</t>
  </si>
  <si>
    <t>104</t>
  </si>
  <si>
    <r>
      <t xml:space="preserve">           </t>
    </r>
    <r>
      <rPr>
        <sz val="11"/>
        <rFont val="MAC C Swiss"/>
        <family val="2"/>
      </rPr>
      <t>Vo _Skopje_</t>
    </r>
  </si>
  <si>
    <t>СТРУКТУРА НА ПРИХОДИ ПО ДЕЈНОСТИ</t>
  </si>
  <si>
    <r>
      <t xml:space="preserve"> </t>
    </r>
    <r>
      <rPr>
        <b/>
        <sz val="10"/>
        <rFont val="Arial"/>
        <family val="2"/>
        <charset val="204"/>
      </rPr>
      <t xml:space="preserve">НКД </t>
    </r>
    <r>
      <rPr>
        <sz val="10"/>
        <rFont val="Arial"/>
        <charset val="204"/>
      </rPr>
      <t xml:space="preserve">
 </t>
    </r>
    <r>
      <rPr>
        <b/>
        <sz val="10"/>
        <rFont val="Arial"/>
        <family val="2"/>
        <charset val="204"/>
      </rPr>
      <t xml:space="preserve"> (Национална класификација на дејности)</t>
    </r>
    <r>
      <rPr>
        <sz val="10"/>
        <rFont val="Arial"/>
        <charset val="204"/>
      </rPr>
      <t xml:space="preserve">
</t>
    </r>
  </si>
  <si>
    <t>Остварен приход (во денари)</t>
  </si>
  <si>
    <t>Класа/ поткласа</t>
  </si>
  <si>
    <t>Назив</t>
  </si>
  <si>
    <t>01.11</t>
  </si>
  <si>
    <t>Одгледување на жита (освен ориз), мешункасти растенија и маслодајно семе</t>
  </si>
  <si>
    <t>01.12</t>
  </si>
  <si>
    <t>Одгледување на ориз</t>
  </si>
  <si>
    <t>01.13</t>
  </si>
  <si>
    <t xml:space="preserve">Одгледување на зеленчук, дињи и лубеници, коренест и трупкаст зеленчук </t>
  </si>
  <si>
    <t>01.14</t>
  </si>
  <si>
    <t xml:space="preserve">Одгледување на шеќерна трска </t>
  </si>
  <si>
    <t>01.15</t>
  </si>
  <si>
    <t>Одгледување на тутун</t>
  </si>
  <si>
    <t>01.16</t>
  </si>
  <si>
    <t>Одгледување на растенија за предиво</t>
  </si>
  <si>
    <t>01.19</t>
  </si>
  <si>
    <t>Одгледување на останати едногодишни насади и посеви</t>
  </si>
  <si>
    <t>01.21</t>
  </si>
  <si>
    <t>Одгледување на грозје</t>
  </si>
  <si>
    <t>01.22</t>
  </si>
  <si>
    <t>Одгледување на тропско и суптропско овошје</t>
  </si>
  <si>
    <t>01.23</t>
  </si>
  <si>
    <t>Одгледување на агруми</t>
  </si>
  <si>
    <t>01.24</t>
  </si>
  <si>
    <t xml:space="preserve">Одгледување на јаболчесто и коскесто овошје </t>
  </si>
  <si>
    <t>01.25</t>
  </si>
  <si>
    <t>Одгледување на јагодесто, јаткасто и друго овошје</t>
  </si>
  <si>
    <t>01.26</t>
  </si>
  <si>
    <t xml:space="preserve">Одгледување на маслодајни плодови </t>
  </si>
  <si>
    <t>01.27</t>
  </si>
  <si>
    <t>Одгледување на растенија за производство на пијалаци</t>
  </si>
  <si>
    <t>01.28</t>
  </si>
  <si>
    <t>Одгледување на зачински, ароматични и лековити растенија и на растенија за употреба во фармацијата</t>
  </si>
  <si>
    <t>01.29</t>
  </si>
  <si>
    <t>Одгледување на останати повеќегодишни посеви</t>
  </si>
  <si>
    <t>01.30</t>
  </si>
  <si>
    <t>Одгледување на саден материјал</t>
  </si>
  <si>
    <t>01.41</t>
  </si>
  <si>
    <t>Одгледување на молзни крави</t>
  </si>
  <si>
    <t>01.42</t>
  </si>
  <si>
    <t>Одгледување на други говеда и биволи</t>
  </si>
  <si>
    <t>01.43</t>
  </si>
  <si>
    <t>Одгледување на коњи и останати сродни животни</t>
  </si>
  <si>
    <t>01.44</t>
  </si>
  <si>
    <t>Одгледување на камили и лами</t>
  </si>
  <si>
    <t>01.45</t>
  </si>
  <si>
    <t>Одгледување на овци и кози</t>
  </si>
  <si>
    <t>01.46</t>
  </si>
  <si>
    <t>Одгледување на свињи</t>
  </si>
  <si>
    <t>01.47</t>
  </si>
  <si>
    <t>Одгледување на живина</t>
  </si>
  <si>
    <t>01.49</t>
  </si>
  <si>
    <t>Одгледување на други животни</t>
  </si>
  <si>
    <t>01.50</t>
  </si>
  <si>
    <t>Мешовито фармерство</t>
  </si>
  <si>
    <t>01.61</t>
  </si>
  <si>
    <t>Помошни дејности за одгледување на посеви</t>
  </si>
  <si>
    <t>01.62</t>
  </si>
  <si>
    <t>Помошни дејности за одгледување на животни</t>
  </si>
  <si>
    <t>01.63</t>
  </si>
  <si>
    <t>Дејности кои се извршуваат после собраните посеви</t>
  </si>
  <si>
    <t>01.64</t>
  </si>
  <si>
    <t xml:space="preserve">Доработка на семе </t>
  </si>
  <si>
    <t>01.70</t>
  </si>
  <si>
    <t>Лов, траперство и соодветни услужни дејности</t>
  </si>
  <si>
    <t>02.10</t>
  </si>
  <si>
    <t>Одгледување на шуми и останати дејности поврзани со шумарството</t>
  </si>
  <si>
    <t>02.20</t>
  </si>
  <si>
    <t>Искористување на шумите</t>
  </si>
  <si>
    <t>02.30</t>
  </si>
  <si>
    <t>Собирање на шумски плодови и производи, освен дрва</t>
  </si>
  <si>
    <t>02.40</t>
  </si>
  <si>
    <t>Помошни услуги во шумарството</t>
  </si>
  <si>
    <t>03.11</t>
  </si>
  <si>
    <t xml:space="preserve">Морски риболов </t>
  </si>
  <si>
    <t>03.12</t>
  </si>
  <si>
    <t>Риболов во слатководни води</t>
  </si>
  <si>
    <t>03.21</t>
  </si>
  <si>
    <t>Морска аквакултура</t>
  </si>
  <si>
    <t>03.22</t>
  </si>
  <si>
    <t>Слатководна аквакултура</t>
  </si>
  <si>
    <t>05.10</t>
  </si>
  <si>
    <t>Вадење на камен јаглен</t>
  </si>
  <si>
    <t>05.20</t>
  </si>
  <si>
    <t>Вадење на лигнит</t>
  </si>
  <si>
    <t>06.10</t>
  </si>
  <si>
    <t>Вадење на сурова нафта</t>
  </si>
  <si>
    <t>06.20</t>
  </si>
  <si>
    <t xml:space="preserve">Вадење на природен гас </t>
  </si>
  <si>
    <t>07.10</t>
  </si>
  <si>
    <t>Вадење на руди на железо</t>
  </si>
  <si>
    <t>07.21</t>
  </si>
  <si>
    <t>Вадење на руди на уран и ториум</t>
  </si>
  <si>
    <t>07.29</t>
  </si>
  <si>
    <t>Вадење на други руди на обоени метали</t>
  </si>
  <si>
    <t>08.11</t>
  </si>
  <si>
    <t xml:space="preserve">Вадење на декоративен камен и камен за градежништвото, варовник, суров гипс, креда и шкрилци </t>
  </si>
  <si>
    <t>08.12</t>
  </si>
  <si>
    <t>Вадење на чакал и песок; глина и каолин</t>
  </si>
  <si>
    <t>08.91</t>
  </si>
  <si>
    <t>Вадење на хемиски минерали и минерални ѓубрива</t>
  </si>
  <si>
    <t>08.92</t>
  </si>
  <si>
    <t>Вадење на тресет</t>
  </si>
  <si>
    <t>08.93</t>
  </si>
  <si>
    <t>Вадење на сол</t>
  </si>
  <si>
    <t>08.99</t>
  </si>
  <si>
    <t>Останато рударство и вадење на камен, неспомнато на друго место</t>
  </si>
  <si>
    <t>09.10</t>
  </si>
  <si>
    <t>Помошни дејности за вадење на сурова нафта и природен гас</t>
  </si>
  <si>
    <t>09.90</t>
  </si>
  <si>
    <t>Помошни дејности за останатото вадење на руда</t>
  </si>
  <si>
    <t>10.11</t>
  </si>
  <si>
    <t>Преработка и конзервирање на месо</t>
  </si>
  <si>
    <t>10.12</t>
  </si>
  <si>
    <t>Преработка и конзервирање на живинско месо</t>
  </si>
  <si>
    <t>10.13</t>
  </si>
  <si>
    <t>Производство на животинско и живинско месо</t>
  </si>
  <si>
    <t>10.20</t>
  </si>
  <si>
    <t>Преработка и конзервирање на риба, мекотели и лушпари</t>
  </si>
  <si>
    <t>10.31</t>
  </si>
  <si>
    <t>Преработка и конзервирање на компири</t>
  </si>
  <si>
    <t>10.32</t>
  </si>
  <si>
    <t>Производство на сокови од овошје и зеленчук</t>
  </si>
  <si>
    <t>10.39</t>
  </si>
  <si>
    <t>Друга преработка и конзервирање на овошје и зеленчук</t>
  </si>
  <si>
    <t>10.41</t>
  </si>
  <si>
    <t>Производство на масла и масти</t>
  </si>
  <si>
    <t>10.42</t>
  </si>
  <si>
    <t xml:space="preserve">Производство на маргарин и слични масти за јадење </t>
  </si>
  <si>
    <t>10.51</t>
  </si>
  <si>
    <t>Преработка на млеко и производство на сирења</t>
  </si>
  <si>
    <t>10.52</t>
  </si>
  <si>
    <t>Производство на сладолед</t>
  </si>
  <si>
    <t>10.61</t>
  </si>
  <si>
    <t>Производство на мелнички производи</t>
  </si>
  <si>
    <t>10.62</t>
  </si>
  <si>
    <t>Производство на скроб и производи од скроб</t>
  </si>
  <si>
    <t>10.71</t>
  </si>
  <si>
    <t>Производство на леб; слатки (колачи,торти) во свежа состојба и бисквити (кекси)</t>
  </si>
  <si>
    <t>10.72</t>
  </si>
  <si>
    <t>Производство на двопек и бисквити; производство на конзервирани слатки и печива</t>
  </si>
  <si>
    <t>10.73</t>
  </si>
  <si>
    <t xml:space="preserve">Производство на макарони, њоки, кускус и слични тестенини </t>
  </si>
  <si>
    <t>10.81</t>
  </si>
  <si>
    <t>Производство на шеќер</t>
  </si>
  <si>
    <t>10.82</t>
  </si>
  <si>
    <t xml:space="preserve">Производство на какао, чоколади и кондиторски производи </t>
  </si>
  <si>
    <t>10.83</t>
  </si>
  <si>
    <t>Преработка на чај и кафе</t>
  </si>
  <si>
    <t>10.84</t>
  </si>
  <si>
    <t>Производство на зачини и други додатоци</t>
  </si>
  <si>
    <t>10.85</t>
  </si>
  <si>
    <t>Производство на готови јадења и оброци</t>
  </si>
  <si>
    <t xml:space="preserve">l. </t>
  </si>
  <si>
    <t xml:space="preserve">Надоместоци на трошоци и други лични примања од работен однос над утврдениот износ </t>
  </si>
  <si>
    <t xml:space="preserve">Надоместоци на трошоци на вработените што не се утврдени со член 9 став (1) точка 2) од ЗДД </t>
  </si>
  <si>
    <t xml:space="preserve">Трошоци за организирана исхрана и превоз над износите утврдени со закон </t>
  </si>
  <si>
    <t xml:space="preserve">Трошоци за исхрана на вработените кои работат ноќно време, над износите утврдени со закон </t>
  </si>
  <si>
    <t xml:space="preserve">Трошоци по основ на месечни надоместоци на членови на органи на управување над висината утврдена со закон </t>
  </si>
  <si>
    <t xml:space="preserve">Трошоци по основ на уплатени премии за осигурување на живот над висината утврдена со закон </t>
  </si>
  <si>
    <t xml:space="preserve">Надоместоци за лица волонтери и за лица ангажирани за вршење на јавни работи над износите утврдени со закон </t>
  </si>
  <si>
    <t xml:space="preserve">Скриени исплати на добивки </t>
  </si>
  <si>
    <t xml:space="preserve">Кусоци кои не се предизвикани од вонредни настани (кражба, пожар или други природни непогоди) </t>
  </si>
  <si>
    <t xml:space="preserve">Трошоци за репрезентација </t>
  </si>
  <si>
    <t xml:space="preserve">Трошоци за донации во спортот согласно со членот 30-а од ЗДД </t>
  </si>
  <si>
    <t xml:space="preserve">Трошоци по основ на камата по кредити кои не се користат за вршење на дејноста на обврзникот </t>
  </si>
  <si>
    <t xml:space="preserve">Осигурителни премии кои ги плаќа работодавачот во корист на членови на органите на управување и на вработени </t>
  </si>
  <si>
    <t xml:space="preserve">Даноци по задршка (одбивка) исплатени во име на трети лица кои се на товар на трошоците на даночниот обврзник </t>
  </si>
  <si>
    <t xml:space="preserve">Трошоци за стипендии </t>
  </si>
  <si>
    <t xml:space="preserve">Трошоци на кало, растур, крш и расипување </t>
  </si>
  <si>
    <t xml:space="preserve">Траен отпис на ненаплатени побарувања </t>
  </si>
  <si>
    <t xml:space="preserve">Трошоци за практикантска работа над износите пропишани во Законот за практиканство </t>
  </si>
  <si>
    <t xml:space="preserve">Трошоци за практична обука на ученици и практична настава на студенти во висина над 80000 денари месечно </t>
  </si>
  <si>
    <t xml:space="preserve">Трошоци за амортизација на ревалоризираната вредност на материјални и нематеријални средства </t>
  </si>
  <si>
    <t xml:space="preserve">Преостаната сегашна вредност на основните средства кои не се користат, а се амортизираат во целост за кои не е издадена согласност од Управата за јавни приходи </t>
  </si>
  <si>
    <t xml:space="preserve">Трошоци за исправка на вредноста на ненаплатени побарувања </t>
  </si>
  <si>
    <t xml:space="preserve">Износнаненаплатенипобарувањаодзаем </t>
  </si>
  <si>
    <t xml:space="preserve">Износ на дел од камати по заеми кои се добиени од поврзано лице, кој го надминува износот кој би се остварил доколку се работи за неповрзани лица </t>
  </si>
  <si>
    <t xml:space="preserve">Износ на затезни камати кои произлегуваат од односите со поврзано лице </t>
  </si>
  <si>
    <t xml:space="preserve">Износ на камати на заеми добиени од содружници или акционери - нерезиденти со најмалку од 20% учество во капиталот </t>
  </si>
  <si>
    <t xml:space="preserve">Расхсди кои не се поврзани со вршење на дејноста на субјектот односно не се непосреден услов за извршување на дејноста и не се последица од вршењето на дејноста </t>
  </si>
  <si>
    <t xml:space="preserve">Трошоци за хотелско сместување во износ над 60000 денари дневно по лице и трошоци за превоз на лица кои не се документирани </t>
  </si>
  <si>
    <t xml:space="preserve">Трошоци по основ на уплатени доброволни придонеси во доброволен пензиски фонд над висината утврдена со закон </t>
  </si>
  <si>
    <t xml:space="preserve">Трошоци за донации направени во согласност со Законот за донации и спонзорства во јавните дејности, над 5% од вкупниот приход остварен во година </t>
  </si>
  <si>
    <t xml:space="preserve">Трошоци за спонзорства направени во согласност со Законот за донации и спонзорства во јавните дејности, над 3% од вкупниот приход остварен во годината </t>
  </si>
  <si>
    <t xml:space="preserve">Парични и даночни казни, пенали и казнени камати за ненавремена уплата на јавни давачки и на трошоци за присилна наплата </t>
  </si>
  <si>
    <t xml:space="preserve">Трошоци за нето износот на примањата по основ на деловна успешност над износот на кој се пресметани придонесисогласносозакон </t>
  </si>
  <si>
    <t xml:space="preserve">Износ на пресметано даночно олеснување за дадена донација утврдена во согласност со член 30-а од ЗДД </t>
  </si>
  <si>
    <t xml:space="preserve">Данок кој го платила подружницата во странство за добивката вклучена во приходите на матичното правно лице во Република Македонија но не повеќе од износот на данокот по пропишаната стапка во ЗДД </t>
  </si>
  <si>
    <r>
      <t xml:space="preserve">Износ на данок содржан во оданочени приходи / добивки во странство </t>
    </r>
    <r>
      <rPr>
        <sz val="10"/>
        <rFont val="Times New Roman"/>
        <family val="1"/>
        <charset val="204"/>
      </rPr>
      <t xml:space="preserve">(withholding tax) </t>
    </r>
    <r>
      <rPr>
        <sz val="10"/>
        <rFont val="Calibri"/>
        <family val="2"/>
        <charset val="204"/>
      </rPr>
      <t>до пропишаната стапка</t>
    </r>
  </si>
  <si>
    <t xml:space="preserve">Платени аконтации на данокот на добивка за даночниот период </t>
  </si>
  <si>
    <t xml:space="preserve">Износ за доплата / повеќе платен износ (АОП 56-АОП 57-АОП 58) </t>
  </si>
  <si>
    <t>Посебни податоци</t>
  </si>
  <si>
    <t xml:space="preserve">Пренесен неискористен дел на правото на намалување на данокот платен во странство до пропишаната стапка </t>
  </si>
  <si>
    <t xml:space="preserve">Вкупни трошоци за донации во годината за кои се користи правото на намалување од Законот за донации и спонзорства во јавните дејности </t>
  </si>
  <si>
    <t xml:space="preserve">Вкупни трошоци за донации во годината за кои не се користи правото на намалување од Законот за донации и спонзорства во јавните дејности </t>
  </si>
  <si>
    <t xml:space="preserve">Вкупни трошоци за спонзорства во годината, за кои се користи правото на намалување од Законот за донации и спонзорства во јавните дејности </t>
  </si>
  <si>
    <t xml:space="preserve">Вкупни трошоци за донација во спорт за која е користено намалување на пресметаниот данок, по член 30-а од ЗДД </t>
  </si>
  <si>
    <t xml:space="preserve">Вкупни трошоци за спонзорства во годината, за кои не се користи правото на намалување од Законот за донации и спонзорства во јавните дејности </t>
  </si>
  <si>
    <t>Трошоци за амортизација на материјални и нематеријални средства која е повисока од амортизацијата пресметана на набавната вредност на средствата со примена на стапки над пропишаните согласно Номенклатурата на средствата за амортизација</t>
  </si>
  <si>
    <t xml:space="preserve">Намалување на даночна основа (АОП 42+ АОП 43+ АОП 44+ АОП 45+ АОП 46+ АОП 47+ АОП 48) </t>
  </si>
  <si>
    <t xml:space="preserve">Износ на трошоците за амортизација над износот пресметан со примена на амортизациони стапки утврдени со номенклатурата на средствата за амортизација и годишните амортизациони стапки за кои во претходниот период е извршено зголемување на даночната основица </t>
  </si>
  <si>
    <t xml:space="preserve">Износ на неисплатените надоместоци над износите утврдени во член 9 став (1) точки 2), 3-б), 4), 5), 5-а) и 6), од ЗДД за кои во претходниот период е извршено зголемување на даночната основа, доколку истите се искажани како приход </t>
  </si>
  <si>
    <t xml:space="preserve">Износ на извршени вложувања од добивката (реинвестирана добивка) </t>
  </si>
  <si>
    <t xml:space="preserve">Пресметан данок на д06ивка (V х 10%) </t>
  </si>
  <si>
    <r>
      <t xml:space="preserve">Износ на позитивна разлика помеѓу расходите кои произлегуваат од трансакција по трансферна цена и расходите кои произлегуваат од таа трансакција по пазарна цена утврдена со принципот на </t>
    </r>
    <r>
      <rPr>
        <sz val="10"/>
        <rFont val="Times New Roman"/>
        <family val="1"/>
        <charset val="204"/>
      </rPr>
      <t xml:space="preserve">.лофат </t>
    </r>
    <r>
      <rPr>
        <sz val="10"/>
        <rFont val="Arial"/>
        <family val="2"/>
        <charset val="204"/>
      </rPr>
      <t xml:space="preserve">на рака" меѓу поврзани лица </t>
    </r>
  </si>
  <si>
    <r>
      <t xml:space="preserve">Износот на позитивната разлика помеѓу приходите кои произлегуваат од трансакцијата по цена утврдена во согласност со </t>
    </r>
    <r>
      <rPr>
        <sz val="10"/>
        <rFont val="Times New Roman"/>
        <family val="1"/>
        <charset val="204"/>
      </rPr>
      <t xml:space="preserve">.лофат </t>
    </r>
    <r>
      <rPr>
        <sz val="10"/>
        <rFont val="Arial"/>
        <family val="2"/>
        <charset val="204"/>
      </rPr>
      <t xml:space="preserve">на рака" и приходите кои произлегуваат од таа трансакција по трансферната цена меѓу поврзани лица </t>
    </r>
  </si>
  <si>
    <t>52</t>
  </si>
  <si>
    <t>53</t>
  </si>
  <si>
    <t>54</t>
  </si>
  <si>
    <t>55</t>
  </si>
  <si>
    <t>56</t>
  </si>
  <si>
    <t>57</t>
  </si>
  <si>
    <t>58</t>
  </si>
  <si>
    <t>59</t>
  </si>
  <si>
    <t>61</t>
  </si>
  <si>
    <t>62</t>
  </si>
  <si>
    <t>64</t>
  </si>
  <si>
    <t>65</t>
  </si>
  <si>
    <t>66</t>
  </si>
  <si>
    <t>67</t>
  </si>
  <si>
    <t>68</t>
  </si>
  <si>
    <t>69</t>
  </si>
  <si>
    <t>70</t>
  </si>
  <si>
    <r>
      <t xml:space="preserve">Намалување на пресметаниот данок на </t>
    </r>
    <r>
      <rPr>
        <sz val="12"/>
        <rFont val="Times New Roman"/>
        <family val="1"/>
        <charset val="204"/>
      </rPr>
      <t xml:space="preserve">добивка </t>
    </r>
    <r>
      <rPr>
        <b/>
        <sz val="12"/>
        <rFont val="Arial"/>
        <family val="2"/>
        <charset val="204"/>
      </rPr>
      <t xml:space="preserve">(АОП 52+АОП 53+АОП 54+АОП 55) </t>
    </r>
  </si>
  <si>
    <t>Непризнаени расходи за даночни цели (збир од АОП 03 до АОП 39)</t>
  </si>
  <si>
    <t xml:space="preserve">Даночна основа (I+II) </t>
  </si>
  <si>
    <t xml:space="preserve">Даночна основа по намалување (III- IV) </t>
  </si>
  <si>
    <t>Адреса</t>
  </si>
  <si>
    <t>ЕДМБ</t>
  </si>
  <si>
    <t>назив на субјектот</t>
  </si>
  <si>
    <t>телефон</t>
  </si>
  <si>
    <t>Целосен назив</t>
  </si>
  <si>
    <t>МБС</t>
  </si>
  <si>
    <t>ДСУ СВ.НАУМ ОХРИДСКИ</t>
  </si>
  <si>
    <t>4030974153085</t>
  </si>
  <si>
    <t>Ул.Васил Ѓоргов бр.47-б</t>
  </si>
  <si>
    <t>Скопје</t>
  </si>
  <si>
    <t>Центар</t>
  </si>
  <si>
    <t>075/430-320</t>
  </si>
  <si>
    <r>
      <t xml:space="preserve">           </t>
    </r>
    <r>
      <rPr>
        <sz val="11"/>
        <rFont val="MAC C Swiss"/>
        <family val="2"/>
      </rPr>
      <t>Na den 31.12.2023godina</t>
    </r>
  </si>
  <si>
    <t>160010337960318</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</si>
</sst>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0"/>
      <name val="Arial"/>
      <charset val="204"/>
    </font>
    <font>
      <sz val="10"/>
      <name val="Arial"/>
      <charset val="204"/>
    </font>
    <font>
      <b/>
      <sz val="14"/>
      <name val="Arial"/>
      <family val="2"/>
    </font>
    <font>
      <b/>
      <sz val="10"/>
      <name val="Arial"/>
      <family val="2"/>
    </font>
    <font>
      <sz val="10"/>
      <name val="Arial"/>
      <family val="2"/>
      <charset val="204"/>
    </font>
    <font>
      <sz val="8"/>
      <name val="Arial"/>
      <family val="2"/>
      <charset val="204"/>
    </font>
    <font>
      <sz val="11"/>
      <name val="Arial"/>
      <family val="2"/>
    </font>
    <font>
      <b/>
      <sz val="11"/>
      <name val="Arial"/>
      <family val="2"/>
    </font>
    <font>
      <sz val="11"/>
      <name val="MAC C Swiss"/>
      <family val="2"/>
    </font>
    <font>
      <b/>
      <sz val="11"/>
      <name val="Arial"/>
      <family val="2"/>
      <charset val="204"/>
    </font>
    <font>
      <sz val="11"/>
      <name val="Arial"/>
      <family val="2"/>
      <charset val="204"/>
    </font>
    <font>
      <sz val="8"/>
      <color indexed="81"/>
      <name val="Tahoma"/>
      <family val="2"/>
      <charset val="204"/>
    </font>
    <font>
      <sz val="14"/>
      <name val="Arial"/>
      <family val="2"/>
    </font>
    <font>
      <sz val="8"/>
      <color indexed="81"/>
      <name val="Tahoma"/>
      <family val="2"/>
    </font>
    <font>
      <b/>
      <sz val="14"/>
      <name val="Arial"/>
      <family val="2"/>
      <charset val="204"/>
    </font>
    <font>
      <b/>
      <sz val="10"/>
      <name val="Arial"/>
      <family val="2"/>
      <charset val="204"/>
    </font>
    <font>
      <b/>
      <sz val="12"/>
      <name val="Arial"/>
      <family val="2"/>
      <charset val="204"/>
    </font>
    <font>
      <sz val="11"/>
      <color indexed="10"/>
      <name val="Arial"/>
      <family val="2"/>
    </font>
    <font>
      <sz val="10"/>
      <color indexed="8"/>
      <name val="Arial"/>
      <family val="2"/>
      <charset val="204"/>
    </font>
    <font>
      <u/>
      <sz val="10"/>
      <color indexed="12"/>
      <name val="Arial"/>
      <family val="2"/>
      <charset val="204"/>
    </font>
    <font>
      <b/>
      <sz val="9"/>
      <name val="Arial"/>
      <family val="2"/>
    </font>
    <font>
      <sz val="10"/>
      <name val="MB Times"/>
      <family val="1"/>
    </font>
    <font>
      <sz val="10"/>
      <color indexed="8"/>
      <name val="StobiSerif Regular"/>
    </font>
    <font>
      <b/>
      <sz val="10"/>
      <color indexed="8"/>
      <name val="StobiSerif Regular"/>
    </font>
    <font>
      <sz val="10"/>
      <name val="StobiSerif Regular"/>
    </font>
    <font>
      <sz val="10"/>
      <color indexed="8"/>
      <name val="Times New Roman"/>
      <family val="1"/>
      <charset val="204"/>
    </font>
    <font>
      <sz val="12"/>
      <name val="StobiSerif Regular"/>
    </font>
    <font>
      <sz val="9"/>
      <color indexed="8"/>
      <name val="StobiSerif Regular"/>
    </font>
    <font>
      <sz val="10"/>
      <name val="Arial"/>
      <family val="2"/>
    </font>
    <font>
      <b/>
      <sz val="11"/>
      <color indexed="10"/>
      <name val="Arial"/>
      <family val="2"/>
    </font>
    <font>
      <b/>
      <sz val="10"/>
      <color indexed="10"/>
      <name val="StobiSerif Regular"/>
    </font>
    <font>
      <b/>
      <sz val="10"/>
      <color indexed="10"/>
      <name val="Times New Roman"/>
      <family val="1"/>
      <charset val="204"/>
    </font>
    <font>
      <b/>
      <sz val="10"/>
      <color indexed="10"/>
      <name val="Arial"/>
      <charset val="204"/>
    </font>
    <font>
      <sz val="8"/>
      <color indexed="8"/>
      <name val="StobiSerif Regular"/>
    </font>
    <font>
      <sz val="10"/>
      <name val="Arial"/>
      <charset val="204"/>
    </font>
    <font>
      <b/>
      <sz val="10"/>
      <color indexed="10"/>
      <name val="Arial"/>
      <family val="2"/>
    </font>
    <font>
      <sz val="10"/>
      <color indexed="10"/>
      <name val="Arial"/>
      <charset val="204"/>
    </font>
    <font>
      <sz val="12"/>
      <name val="Arial"/>
      <family val="2"/>
      <charset val="204"/>
    </font>
    <font>
      <sz val="6"/>
      <name val="Arial"/>
      <family val="2"/>
      <charset val="204"/>
    </font>
    <font>
      <sz val="7.5"/>
      <name val="Times New Roman"/>
      <family val="1"/>
      <charset val="204"/>
    </font>
    <font>
      <sz val="7"/>
      <name val="Times New Roman"/>
      <family val="1"/>
      <charset val="204"/>
    </font>
    <font>
      <b/>
      <sz val="7"/>
      <name val="Arial"/>
      <family val="2"/>
      <charset val="204"/>
    </font>
    <font>
      <b/>
      <sz val="12"/>
      <name val="Times New Roman"/>
      <family val="1"/>
      <charset val="204"/>
    </font>
    <font>
      <sz val="12"/>
      <name val="Times New Roman"/>
      <family val="1"/>
      <charset val="204"/>
    </font>
    <font>
      <sz val="10"/>
      <name val="Times New Roman"/>
      <family val="1"/>
      <charset val="204"/>
    </font>
    <font>
      <sz val="10"/>
      <name val="Calibri"/>
      <family val="2"/>
      <charset val="204"/>
    </font>
    <font>
      <b/>
      <sz val="12"/>
      <name val="Arial"/>
      <family val="2"/>
    </font>
  </fonts>
  <fills count="3">
    <fill>
      <patternFill patternType="none"/>
    </fill>
    <fill>
      <patternFill patternType="gray125"/>
    </fill>
    <fill>
      <patternFill patternType="solid">
        <fgColor indexed="9"/>
        <bgColor indexed="64"/>
      </patternFill>
    </fill>
  </fills>
  <borders count="7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medium">
        <color indexed="8"/>
      </left>
      <right/>
      <top/>
      <bottom/>
      <diagonal/>
    </border>
    <border>
      <left style="thin">
        <color indexed="8"/>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double">
        <color indexed="8"/>
      </left>
      <right/>
      <top style="double">
        <color indexed="8"/>
      </top>
      <bottom/>
      <diagonal/>
    </border>
    <border>
      <left style="medium">
        <color indexed="8"/>
      </left>
      <right/>
      <top style="double">
        <color indexed="8"/>
      </top>
      <bottom/>
      <diagonal/>
    </border>
    <border>
      <left style="double">
        <color indexed="8"/>
      </left>
      <right/>
      <top/>
      <bottom/>
      <diagonal/>
    </border>
    <border>
      <left style="double">
        <color indexed="8"/>
      </left>
      <right/>
      <top/>
      <bottom style="double">
        <color indexed="8"/>
      </bottom>
      <diagonal/>
    </border>
    <border>
      <left style="medium">
        <color indexed="8"/>
      </left>
      <right/>
      <top/>
      <bottom style="double">
        <color indexed="8"/>
      </bottom>
      <diagonal/>
    </border>
    <border>
      <left style="thin">
        <color indexed="8"/>
      </left>
      <right style="double">
        <color indexed="8"/>
      </right>
      <top style="double">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style="medium">
        <color indexed="8"/>
      </left>
      <right/>
      <top style="medium">
        <color indexed="8"/>
      </top>
      <bottom/>
      <diagonal/>
    </border>
    <border>
      <left style="thin">
        <color indexed="64"/>
      </left>
      <right style="double">
        <color indexed="64"/>
      </right>
      <top style="double">
        <color indexed="64"/>
      </top>
      <bottom/>
      <diagonal/>
    </border>
    <border>
      <left style="double">
        <color indexed="64"/>
      </left>
      <right style="dashDot">
        <color indexed="64"/>
      </right>
      <top style="double">
        <color indexed="64"/>
      </top>
      <bottom style="dashDot">
        <color indexed="64"/>
      </bottom>
      <diagonal/>
    </border>
    <border>
      <left style="dashDot">
        <color indexed="64"/>
      </left>
      <right style="dashDot">
        <color indexed="64"/>
      </right>
      <top style="double">
        <color indexed="64"/>
      </top>
      <bottom style="dashDot">
        <color indexed="64"/>
      </bottom>
      <diagonal/>
    </border>
    <border>
      <left style="double">
        <color indexed="64"/>
      </left>
      <right style="dashDot">
        <color indexed="64"/>
      </right>
      <top style="dashDot">
        <color indexed="64"/>
      </top>
      <bottom style="dashDot">
        <color indexed="64"/>
      </bottom>
      <diagonal/>
    </border>
    <border>
      <left style="dashDot">
        <color indexed="64"/>
      </left>
      <right style="dashDot">
        <color indexed="64"/>
      </right>
      <top style="dashDot">
        <color indexed="64"/>
      </top>
      <bottom style="dashDot">
        <color indexed="64"/>
      </bottom>
      <diagonal/>
    </border>
    <border>
      <left style="dashDot">
        <color indexed="64"/>
      </left>
      <right style="double">
        <color indexed="64"/>
      </right>
      <top style="dashDot">
        <color indexed="64"/>
      </top>
      <bottom style="dashDot">
        <color indexed="64"/>
      </bottom>
      <diagonal/>
    </border>
    <border>
      <left style="double">
        <color indexed="64"/>
      </left>
      <right style="dashDot">
        <color indexed="64"/>
      </right>
      <top style="dashDot">
        <color indexed="64"/>
      </top>
      <bottom style="double">
        <color indexed="64"/>
      </bottom>
      <diagonal/>
    </border>
    <border>
      <left style="dashDot">
        <color indexed="64"/>
      </left>
      <right style="dashDot">
        <color indexed="64"/>
      </right>
      <top style="dashDot">
        <color indexed="64"/>
      </top>
      <bottom style="double">
        <color indexed="64"/>
      </bottom>
      <diagonal/>
    </border>
    <border>
      <left style="dashDot">
        <color indexed="64"/>
      </left>
      <right style="double">
        <color indexed="64"/>
      </right>
      <top style="dashDot">
        <color indexed="64"/>
      </top>
      <bottom style="double">
        <color indexed="64"/>
      </bottom>
      <diagonal/>
    </border>
    <border>
      <left style="dashDot">
        <color indexed="64"/>
      </left>
      <right style="double">
        <color indexed="64"/>
      </right>
      <top style="double">
        <color indexed="64"/>
      </top>
      <bottom style="dashDot">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medium">
        <color indexed="8"/>
      </left>
      <right style="double">
        <color indexed="8"/>
      </right>
      <top style="medium">
        <color indexed="8"/>
      </top>
      <bottom/>
      <diagonal/>
    </border>
    <border>
      <left style="medium">
        <color indexed="8"/>
      </left>
      <right style="double">
        <color indexed="8"/>
      </right>
      <top/>
      <bottom style="double">
        <color indexed="8"/>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8"/>
      </left>
      <right/>
      <top style="double">
        <color indexed="8"/>
      </top>
      <bottom style="medium">
        <color indexed="8"/>
      </bottom>
      <diagonal/>
    </border>
    <border>
      <left/>
      <right style="double">
        <color indexed="8"/>
      </right>
      <top style="double">
        <color indexed="8"/>
      </top>
      <bottom style="medium">
        <color indexed="8"/>
      </bottom>
      <diagonal/>
    </border>
    <border>
      <left style="medium">
        <color indexed="8"/>
      </left>
      <right style="medium">
        <color indexed="8"/>
      </right>
      <top style="double">
        <color indexed="8"/>
      </top>
      <bottom/>
      <diagonal/>
    </border>
    <border>
      <left style="medium">
        <color indexed="8"/>
      </left>
      <right style="medium">
        <color indexed="8"/>
      </right>
      <top/>
      <bottom/>
      <diagonal/>
    </border>
    <border>
      <left style="medium">
        <color indexed="8"/>
      </left>
      <right style="medium">
        <color indexed="8"/>
      </right>
      <top/>
      <bottom style="double">
        <color indexed="8"/>
      </bottom>
      <diagonal/>
    </border>
    <border>
      <left style="double">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381">
    <xf numFmtId="0" fontId="0" fillId="0" borderId="0" xfId="0"/>
    <xf numFmtId="49" fontId="4" fillId="0" borderId="1" xfId="0" applyNumberFormat="1" applyFont="1" applyBorder="1" applyAlignment="1" applyProtection="1">
      <alignment horizontal="left"/>
    </xf>
    <xf numFmtId="0" fontId="6" fillId="0" borderId="0" xfId="0" applyFont="1" applyProtection="1">
      <protection locked="0"/>
    </xf>
    <xf numFmtId="0" fontId="6" fillId="0" borderId="0" xfId="0" applyFont="1"/>
    <xf numFmtId="0" fontId="6" fillId="0" borderId="0" xfId="0" applyFont="1" applyBorder="1" applyAlignment="1"/>
    <xf numFmtId="49" fontId="6" fillId="0" borderId="0" xfId="0" applyNumberFormat="1" applyFont="1"/>
    <xf numFmtId="0" fontId="7" fillId="0" borderId="0" xfId="0" applyNumberFormat="1" applyFont="1" applyAlignment="1"/>
    <xf numFmtId="0" fontId="7" fillId="0" borderId="0" xfId="0" applyFont="1" applyAlignment="1"/>
    <xf numFmtId="0" fontId="6" fillId="0" borderId="0" xfId="0" applyFont="1" applyAlignment="1">
      <alignment horizontal="left"/>
    </xf>
    <xf numFmtId="0" fontId="6" fillId="0" borderId="0" xfId="0" applyFont="1" applyAlignment="1"/>
    <xf numFmtId="0" fontId="7" fillId="0" borderId="2" xfId="0" applyFont="1" applyBorder="1" applyAlignment="1">
      <alignment horizontal="center" vertical="center"/>
    </xf>
    <xf numFmtId="0" fontId="6" fillId="0" borderId="2" xfId="0" applyFont="1" applyBorder="1" applyAlignment="1">
      <alignment horizontal="center"/>
    </xf>
    <xf numFmtId="49" fontId="6" fillId="0" borderId="2" xfId="0" applyNumberFormat="1" applyFont="1" applyBorder="1" applyAlignment="1">
      <alignment horizontal="center"/>
    </xf>
    <xf numFmtId="0" fontId="7" fillId="0" borderId="2" xfId="0" applyFont="1" applyBorder="1" applyAlignment="1"/>
    <xf numFmtId="49" fontId="6" fillId="0" borderId="2" xfId="0" applyNumberFormat="1" applyFont="1" applyBorder="1" applyAlignment="1">
      <alignment horizontal="center" vertical="center"/>
    </xf>
    <xf numFmtId="0" fontId="6" fillId="0" borderId="2" xfId="0" applyFont="1" applyBorder="1" applyAlignment="1"/>
    <xf numFmtId="49" fontId="6" fillId="0" borderId="2" xfId="0" applyNumberFormat="1" applyFont="1" applyBorder="1" applyAlignment="1">
      <alignment horizontal="center" wrapText="1"/>
    </xf>
    <xf numFmtId="0" fontId="6" fillId="0" borderId="2" xfId="0" applyFont="1" applyFill="1" applyBorder="1" applyAlignment="1"/>
    <xf numFmtId="0" fontId="6" fillId="0" borderId="2" xfId="0" applyFont="1" applyBorder="1" applyAlignment="1">
      <alignment wrapText="1"/>
    </xf>
    <xf numFmtId="0" fontId="7" fillId="0" borderId="2" xfId="0" applyFont="1" applyBorder="1" applyAlignment="1">
      <alignment wrapText="1"/>
    </xf>
    <xf numFmtId="0" fontId="6" fillId="0" borderId="0" xfId="0" applyFont="1" applyAlignment="1">
      <alignment wrapText="1"/>
    </xf>
    <xf numFmtId="0" fontId="9" fillId="0" borderId="2" xfId="0" applyFont="1" applyBorder="1" applyAlignment="1"/>
    <xf numFmtId="49" fontId="7" fillId="0" borderId="2" xfId="0" applyNumberFormat="1" applyFont="1" applyBorder="1" applyAlignment="1">
      <alignment horizontal="center" vertical="center"/>
    </xf>
    <xf numFmtId="0" fontId="6" fillId="0" borderId="2" xfId="0" applyFont="1" applyFill="1" applyBorder="1" applyAlignment="1">
      <alignment wrapText="1"/>
    </xf>
    <xf numFmtId="0" fontId="7" fillId="0" borderId="2" xfId="0" applyFont="1" applyFill="1" applyBorder="1" applyAlignment="1">
      <alignment wrapText="1"/>
    </xf>
    <xf numFmtId="49" fontId="6" fillId="0" borderId="0" xfId="0" applyNumberFormat="1" applyFont="1" applyBorder="1" applyAlignment="1"/>
    <xf numFmtId="0" fontId="10" fillId="0" borderId="0" xfId="0" applyFont="1" applyBorder="1" applyAlignment="1" applyProtection="1">
      <protection locked="0"/>
    </xf>
    <xf numFmtId="0" fontId="0" fillId="0" borderId="0" xfId="0" applyBorder="1" applyAlignment="1"/>
    <xf numFmtId="49" fontId="0" fillId="0" borderId="0" xfId="0" applyNumberFormat="1" applyAlignment="1">
      <alignment horizontal="right"/>
    </xf>
    <xf numFmtId="0" fontId="0" fillId="0" borderId="0" xfId="0" applyAlignment="1" applyProtection="1">
      <alignment horizontal="left"/>
      <protection hidden="1"/>
    </xf>
    <xf numFmtId="0" fontId="0" fillId="0" borderId="0" xfId="0" applyAlignment="1">
      <alignment horizontal="left"/>
    </xf>
    <xf numFmtId="0" fontId="14" fillId="0" borderId="0" xfId="0" applyFont="1" applyAlignment="1">
      <alignment horizontal="left"/>
    </xf>
    <xf numFmtId="0" fontId="0" fillId="0" borderId="0" xfId="0" applyAlignment="1">
      <alignment horizontal="center"/>
    </xf>
    <xf numFmtId="0" fontId="15" fillId="0" borderId="3" xfId="0" applyFont="1" applyBorder="1" applyAlignment="1">
      <alignment horizontal="center" vertical="center"/>
    </xf>
    <xf numFmtId="0" fontId="15" fillId="0" borderId="0" xfId="0" applyFont="1"/>
    <xf numFmtId="0" fontId="0" fillId="0" borderId="2" xfId="0" applyBorder="1"/>
    <xf numFmtId="49" fontId="0" fillId="0" borderId="2" xfId="0" applyNumberFormat="1" applyBorder="1" applyAlignment="1">
      <alignment horizontal="right"/>
    </xf>
    <xf numFmtId="0" fontId="0" fillId="0" borderId="2" xfId="0" applyBorder="1" applyAlignment="1">
      <alignment vertical="justify" wrapText="1"/>
    </xf>
    <xf numFmtId="49" fontId="0" fillId="0" borderId="2" xfId="0" applyNumberFormat="1" applyBorder="1" applyAlignment="1">
      <alignment horizontal="center"/>
    </xf>
    <xf numFmtId="1" fontId="0" fillId="0" borderId="2" xfId="0" applyNumberFormat="1" applyBorder="1" applyProtection="1">
      <protection locked="0"/>
    </xf>
    <xf numFmtId="0" fontId="16" fillId="0" borderId="2" xfId="0" applyFont="1" applyBorder="1"/>
    <xf numFmtId="1" fontId="0" fillId="2" borderId="2" xfId="0" applyNumberFormat="1" applyFill="1" applyBorder="1"/>
    <xf numFmtId="0" fontId="0" fillId="2" borderId="0" xfId="0" applyFill="1"/>
    <xf numFmtId="49" fontId="8" fillId="0" borderId="0" xfId="0" applyNumberFormat="1" applyFont="1" applyAlignment="1">
      <alignment horizontal="left" wrapText="1"/>
    </xf>
    <xf numFmtId="49" fontId="8" fillId="0" borderId="0" xfId="0" applyNumberFormat="1" applyFont="1" applyAlignment="1">
      <alignment horizontal="left"/>
    </xf>
    <xf numFmtId="0" fontId="10" fillId="0" borderId="0" xfId="0" applyFont="1" applyAlignment="1" applyProtection="1">
      <protection locked="0"/>
    </xf>
    <xf numFmtId="0" fontId="0" fillId="0" borderId="0" xfId="0" applyAlignment="1"/>
    <xf numFmtId="49" fontId="4" fillId="0" borderId="2" xfId="0" applyNumberFormat="1" applyFont="1" applyBorder="1" applyAlignment="1">
      <alignment wrapText="1"/>
    </xf>
    <xf numFmtId="49" fontId="4" fillId="0" borderId="2" xfId="0" applyNumberFormat="1" applyFont="1" applyBorder="1" applyAlignment="1">
      <alignment horizontal="center"/>
    </xf>
    <xf numFmtId="49" fontId="9" fillId="0" borderId="2" xfId="0" applyNumberFormat="1" applyFont="1" applyBorder="1" applyAlignment="1">
      <alignment wrapText="1"/>
    </xf>
    <xf numFmtId="49" fontId="10" fillId="0" borderId="2" xfId="0" applyNumberFormat="1" applyFont="1" applyBorder="1" applyAlignment="1">
      <alignment wrapText="1"/>
    </xf>
    <xf numFmtId="0" fontId="4" fillId="0" borderId="0" xfId="0" applyFont="1" applyAlignment="1" applyProtection="1">
      <alignment horizontal="right" vertical="center"/>
    </xf>
    <xf numFmtId="0" fontId="0" fillId="0" borderId="0" xfId="0" applyAlignment="1" applyProtection="1">
      <alignment vertical="center"/>
    </xf>
    <xf numFmtId="0" fontId="10" fillId="0" borderId="0" xfId="0" applyFont="1" applyAlignment="1" applyProtection="1">
      <alignment horizontal="right" vertical="center"/>
    </xf>
    <xf numFmtId="0" fontId="7" fillId="0" borderId="0" xfId="0" applyNumberFormat="1" applyFont="1" applyAlignment="1" applyProtection="1">
      <alignment vertical="center"/>
    </xf>
    <xf numFmtId="0" fontId="7" fillId="0" borderId="0" xfId="0" applyFont="1" applyAlignment="1" applyProtection="1">
      <alignment vertical="center"/>
    </xf>
    <xf numFmtId="49" fontId="8"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6" fillId="0" borderId="0" xfId="0" applyFont="1" applyProtection="1"/>
    <xf numFmtId="0" fontId="17" fillId="0" borderId="0" xfId="0" applyFont="1" applyProtection="1"/>
    <xf numFmtId="1" fontId="17" fillId="0" borderId="0" xfId="0" applyNumberFormat="1" applyFont="1" applyProtection="1"/>
    <xf numFmtId="0" fontId="17" fillId="0" borderId="0" xfId="0" applyFont="1" applyAlignment="1" applyProtection="1">
      <alignment horizontal="center"/>
    </xf>
    <xf numFmtId="2" fontId="8" fillId="0" borderId="0" xfId="0" applyNumberFormat="1" applyFont="1" applyAlignment="1" applyProtection="1">
      <alignment horizontal="left" vertical="center"/>
    </xf>
    <xf numFmtId="0" fontId="0" fillId="0" borderId="0" xfId="0" applyProtection="1"/>
    <xf numFmtId="49" fontId="8" fillId="0" borderId="0" xfId="0" applyNumberFormat="1" applyFont="1" applyAlignment="1" applyProtection="1">
      <alignment horizontal="left" wrapText="1"/>
    </xf>
    <xf numFmtId="49" fontId="9" fillId="0" borderId="2" xfId="0" applyNumberFormat="1" applyFont="1" applyBorder="1" applyAlignment="1">
      <alignment horizontal="left" vertical="top" wrapText="1"/>
    </xf>
    <xf numFmtId="49" fontId="1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wrapText="1"/>
    </xf>
    <xf numFmtId="49" fontId="8"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49" fontId="14" fillId="0" borderId="0" xfId="0" applyNumberFormat="1" applyFont="1" applyAlignment="1" applyProtection="1">
      <alignment horizontal="center" vertical="center"/>
    </xf>
    <xf numFmtId="0" fontId="6" fillId="0" borderId="5" xfId="0" applyFont="1" applyBorder="1" applyAlignment="1">
      <alignment horizontal="center"/>
    </xf>
    <xf numFmtId="0" fontId="6" fillId="0" borderId="6" xfId="0" applyFont="1" applyBorder="1" applyAlignment="1">
      <alignment horizontal="center"/>
    </xf>
    <xf numFmtId="3" fontId="6" fillId="0" borderId="0" xfId="0" applyNumberFormat="1" applyFont="1"/>
    <xf numFmtId="3" fontId="6" fillId="0" borderId="0" xfId="0" applyNumberFormat="1" applyFont="1" applyAlignment="1"/>
    <xf numFmtId="3" fontId="6" fillId="0" borderId="0" xfId="0" applyNumberFormat="1" applyFont="1" applyBorder="1"/>
    <xf numFmtId="3" fontId="6" fillId="2" borderId="2" xfId="0" applyNumberFormat="1" applyFont="1" applyFill="1" applyBorder="1" applyProtection="1"/>
    <xf numFmtId="3" fontId="6" fillId="2" borderId="2" xfId="0" applyNumberFormat="1" applyFont="1" applyFill="1" applyBorder="1" applyProtection="1">
      <protection locked="0"/>
    </xf>
    <xf numFmtId="3" fontId="6" fillId="2" borderId="2" xfId="0" applyNumberFormat="1" applyFont="1" applyFill="1" applyBorder="1" applyAlignment="1" applyProtection="1">
      <alignment wrapText="1"/>
    </xf>
    <xf numFmtId="3" fontId="6" fillId="0" borderId="2" xfId="0" applyNumberFormat="1" applyFont="1" applyFill="1" applyBorder="1" applyProtection="1"/>
    <xf numFmtId="3" fontId="6" fillId="0" borderId="2" xfId="0" applyNumberFormat="1" applyFont="1" applyFill="1" applyBorder="1" applyProtection="1">
      <protection locked="0"/>
    </xf>
    <xf numFmtId="3" fontId="7" fillId="0" borderId="2" xfId="0" applyNumberFormat="1" applyFont="1" applyFill="1" applyBorder="1" applyAlignment="1">
      <alignment horizontal="center" vertical="center"/>
    </xf>
    <xf numFmtId="3" fontId="6" fillId="0" borderId="7" xfId="0" applyNumberFormat="1" applyFont="1" applyFill="1" applyBorder="1"/>
    <xf numFmtId="3" fontId="6" fillId="0" borderId="0" xfId="0" applyNumberFormat="1" applyFont="1" applyFill="1" applyBorder="1"/>
    <xf numFmtId="3" fontId="6" fillId="0" borderId="8" xfId="0" applyNumberFormat="1" applyFont="1" applyFill="1" applyBorder="1" applyProtection="1"/>
    <xf numFmtId="3" fontId="6" fillId="2" borderId="8" xfId="0" applyNumberFormat="1" applyFont="1" applyFill="1" applyBorder="1" applyProtection="1">
      <protection locked="0"/>
    </xf>
    <xf numFmtId="3" fontId="6" fillId="2" borderId="8" xfId="0" applyNumberFormat="1" applyFont="1" applyFill="1" applyBorder="1" applyProtection="1"/>
    <xf numFmtId="3" fontId="6" fillId="0" borderId="0" xfId="0" applyNumberFormat="1" applyFont="1" applyFill="1"/>
    <xf numFmtId="3" fontId="0" fillId="0" borderId="0" xfId="0" applyNumberFormat="1" applyBorder="1" applyAlignment="1"/>
    <xf numFmtId="3" fontId="6" fillId="2" borderId="9" xfId="0" applyNumberFormat="1" applyFont="1" applyFill="1" applyBorder="1" applyProtection="1">
      <protection locked="0"/>
    </xf>
    <xf numFmtId="3" fontId="6" fillId="2" borderId="9" xfId="0" applyNumberFormat="1" applyFont="1" applyFill="1" applyBorder="1" applyProtection="1"/>
    <xf numFmtId="3" fontId="6" fillId="2" borderId="10" xfId="0" applyNumberFormat="1" applyFont="1" applyFill="1" applyBorder="1" applyProtection="1">
      <protection locked="0"/>
    </xf>
    <xf numFmtId="3" fontId="6" fillId="2" borderId="11" xfId="0" applyNumberFormat="1" applyFont="1" applyFill="1" applyBorder="1" applyProtection="1">
      <protection locked="0"/>
    </xf>
    <xf numFmtId="49" fontId="4" fillId="0" borderId="12" xfId="0" applyNumberFormat="1" applyFont="1" applyBorder="1" applyAlignment="1" applyProtection="1">
      <alignment horizontal="left"/>
      <protection locked="0"/>
    </xf>
    <xf numFmtId="0" fontId="4" fillId="0" borderId="0" xfId="0" applyFont="1"/>
    <xf numFmtId="0" fontId="15" fillId="0" borderId="13" xfId="0" applyFont="1" applyBorder="1"/>
    <xf numFmtId="0" fontId="4" fillId="0" borderId="7" xfId="0" applyFont="1" applyBorder="1"/>
    <xf numFmtId="0" fontId="4" fillId="0" borderId="1" xfId="0" applyFont="1" applyBorder="1" applyProtection="1"/>
    <xf numFmtId="0" fontId="4" fillId="0" borderId="7" xfId="0" applyFont="1" applyBorder="1" applyAlignment="1"/>
    <xf numFmtId="49" fontId="4" fillId="0" borderId="1" xfId="0" applyNumberFormat="1" applyFont="1" applyBorder="1" applyAlignment="1" applyProtection="1">
      <alignment horizontal="left" wrapText="1"/>
      <protection locked="0"/>
    </xf>
    <xf numFmtId="49" fontId="4" fillId="0" borderId="1" xfId="0" applyNumberFormat="1" applyFont="1" applyBorder="1" applyAlignment="1" applyProtection="1">
      <alignment horizontal="left"/>
      <protection locked="0"/>
    </xf>
    <xf numFmtId="49" fontId="4" fillId="0" borderId="1" xfId="0" applyNumberFormat="1" applyFont="1" applyBorder="1" applyProtection="1">
      <protection locked="0"/>
    </xf>
    <xf numFmtId="0" fontId="4" fillId="0" borderId="1" xfId="0" applyFont="1" applyBorder="1"/>
    <xf numFmtId="1" fontId="4" fillId="0" borderId="1" xfId="0" applyNumberFormat="1" applyFont="1" applyBorder="1" applyAlignment="1" applyProtection="1">
      <alignment horizontal="left"/>
      <protection locked="0"/>
    </xf>
    <xf numFmtId="49" fontId="4" fillId="0" borderId="7" xfId="0" applyNumberFormat="1" applyFont="1" applyBorder="1"/>
    <xf numFmtId="0" fontId="4" fillId="0" borderId="13" xfId="0" applyFont="1" applyBorder="1"/>
    <xf numFmtId="0" fontId="15" fillId="0" borderId="7" xfId="0" applyFont="1" applyBorder="1"/>
    <xf numFmtId="0" fontId="4" fillId="0" borderId="15" xfId="0" applyFont="1" applyBorder="1"/>
    <xf numFmtId="49" fontId="15" fillId="0" borderId="2" xfId="0" applyNumberFormat="1" applyFont="1" applyBorder="1" applyAlignment="1">
      <alignment wrapText="1"/>
    </xf>
    <xf numFmtId="0" fontId="6" fillId="0" borderId="0" xfId="0" applyNumberFormat="1" applyFont="1"/>
    <xf numFmtId="0" fontId="6" fillId="0" borderId="2" xfId="0" applyNumberFormat="1" applyFont="1" applyBorder="1" applyAlignment="1">
      <alignment horizontal="left"/>
    </xf>
    <xf numFmtId="0" fontId="6" fillId="0" borderId="2" xfId="0" applyNumberFormat="1" applyFont="1" applyBorder="1" applyAlignment="1">
      <alignment horizontal="left" wrapText="1"/>
    </xf>
    <xf numFmtId="0" fontId="6" fillId="0" borderId="2" xfId="0" applyNumberFormat="1" applyFont="1" applyBorder="1"/>
    <xf numFmtId="3" fontId="7" fillId="0" borderId="3" xfId="0" applyNumberFormat="1" applyFont="1" applyBorder="1" applyAlignment="1">
      <alignment horizontal="center" vertical="center" wrapText="1" shrinkToFit="1"/>
    </xf>
    <xf numFmtId="0"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shrinkToFit="1"/>
    </xf>
    <xf numFmtId="3" fontId="7"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shrinkToFit="1"/>
    </xf>
    <xf numFmtId="3" fontId="7" fillId="0" borderId="10" xfId="0" applyNumberFormat="1" applyFont="1" applyBorder="1" applyAlignment="1">
      <alignment horizontal="center" vertical="center" wrapText="1" shrinkToFit="1"/>
    </xf>
    <xf numFmtId="3" fontId="7" fillId="0" borderId="11" xfId="0" applyNumberFormat="1" applyFont="1" applyBorder="1" applyAlignment="1">
      <alignment horizontal="center" vertical="center" wrapText="1" shrinkToFit="1"/>
    </xf>
    <xf numFmtId="0" fontId="7" fillId="0" borderId="10"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3" fontId="6" fillId="0" borderId="9" xfId="0" applyNumberFormat="1" applyFont="1" applyFill="1" applyBorder="1" applyProtection="1"/>
    <xf numFmtId="0" fontId="6" fillId="0" borderId="5" xfId="0" applyFont="1" applyBorder="1"/>
    <xf numFmtId="0" fontId="6" fillId="0" borderId="6" xfId="0" applyFont="1" applyBorder="1"/>
    <xf numFmtId="0" fontId="6" fillId="0" borderId="10" xfId="0" applyNumberFormat="1" applyFont="1" applyBorder="1"/>
    <xf numFmtId="49" fontId="9" fillId="0" borderId="10" xfId="0" applyNumberFormat="1" applyFont="1" applyBorder="1" applyAlignment="1">
      <alignment wrapText="1"/>
    </xf>
    <xf numFmtId="49" fontId="4" fillId="0" borderId="10" xfId="0" applyNumberFormat="1" applyFont="1" applyBorder="1" applyAlignment="1">
      <alignment horizontal="center"/>
    </xf>
    <xf numFmtId="0" fontId="6" fillId="0" borderId="5" xfId="0" applyFont="1" applyBorder="1" applyAlignment="1">
      <alignment horizontal="center" wrapText="1"/>
    </xf>
    <xf numFmtId="3" fontId="6" fillId="0" borderId="10" xfId="0" applyNumberFormat="1" applyFont="1" applyFill="1" applyBorder="1" applyProtection="1">
      <protection locked="0"/>
    </xf>
    <xf numFmtId="49" fontId="6" fillId="0" borderId="10" xfId="0" applyNumberFormat="1" applyFont="1" applyBorder="1" applyAlignment="1">
      <alignment horizontal="center"/>
    </xf>
    <xf numFmtId="0" fontId="6" fillId="0" borderId="10" xfId="0" applyFont="1" applyFill="1" applyBorder="1" applyAlignment="1"/>
    <xf numFmtId="49" fontId="6" fillId="0" borderId="10" xfId="0" applyNumberFormat="1" applyFont="1" applyBorder="1" applyAlignment="1">
      <alignment horizontal="center" vertical="center"/>
    </xf>
    <xf numFmtId="0" fontId="3" fillId="0" borderId="3" xfId="0" applyFont="1" applyBorder="1" applyAlignment="1">
      <alignment wrapText="1"/>
    </xf>
    <xf numFmtId="49" fontId="3" fillId="0" borderId="3" xfId="0" applyNumberFormat="1" applyFont="1" applyBorder="1" applyAlignment="1">
      <alignment horizontal="left" wrapText="1"/>
    </xf>
    <xf numFmtId="0" fontId="3" fillId="0" borderId="3" xfId="0" applyFont="1" applyBorder="1"/>
    <xf numFmtId="0" fontId="3" fillId="0" borderId="3" xfId="0" applyFont="1" applyBorder="1" applyAlignment="1">
      <alignment horizontal="center"/>
    </xf>
    <xf numFmtId="0" fontId="3" fillId="0" borderId="6" xfId="0"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21" fillId="0" borderId="0" xfId="0" applyFont="1" applyAlignment="1" applyProtection="1">
      <alignment vertical="center"/>
    </xf>
    <xf numFmtId="49" fontId="21" fillId="0" borderId="0" xfId="0" applyNumberFormat="1" applyFont="1" applyAlignment="1" applyProtection="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6" fillId="0" borderId="16" xfId="0" applyFont="1" applyBorder="1" applyAlignment="1">
      <alignment horizontal="center"/>
    </xf>
    <xf numFmtId="49" fontId="6" fillId="0" borderId="17" xfId="0" applyNumberFormat="1" applyFont="1" applyBorder="1" applyAlignment="1">
      <alignment horizontal="center"/>
    </xf>
    <xf numFmtId="0" fontId="6" fillId="0" borderId="16" xfId="0" applyFont="1" applyBorder="1"/>
    <xf numFmtId="0" fontId="6" fillId="0" borderId="18" xfId="0" applyFont="1" applyBorder="1"/>
    <xf numFmtId="0" fontId="22" fillId="0" borderId="19" xfId="0" applyFont="1" applyBorder="1" applyAlignment="1">
      <alignment horizontal="center" wrapText="1"/>
    </xf>
    <xf numFmtId="0" fontId="22" fillId="0" borderId="20" xfId="0" applyFont="1" applyBorder="1" applyAlignment="1">
      <alignment horizontal="center" wrapText="1"/>
    </xf>
    <xf numFmtId="0" fontId="22" fillId="0" borderId="21" xfId="0" applyFont="1" applyBorder="1" applyAlignment="1">
      <alignment horizontal="center" wrapText="1"/>
    </xf>
    <xf numFmtId="0" fontId="23" fillId="0" borderId="21" xfId="0" applyFont="1" applyBorder="1" applyAlignment="1">
      <alignment horizontal="justify" wrapText="1"/>
    </xf>
    <xf numFmtId="0" fontId="22" fillId="0" borderId="21" xfId="0" applyFont="1" applyBorder="1" applyAlignment="1">
      <alignment horizontal="center" vertical="top" wrapText="1"/>
    </xf>
    <xf numFmtId="0" fontId="22" fillId="0" borderId="21" xfId="0" applyFont="1" applyBorder="1" applyAlignment="1">
      <alignment wrapText="1"/>
    </xf>
    <xf numFmtId="0" fontId="22" fillId="0" borderId="21" xfId="0" applyFont="1" applyBorder="1" applyAlignment="1">
      <alignment horizontal="justify" vertical="top" wrapText="1"/>
    </xf>
    <xf numFmtId="0" fontId="22" fillId="0" borderId="21" xfId="0" applyFont="1" applyBorder="1" applyAlignment="1">
      <alignment horizontal="justify" wrapText="1"/>
    </xf>
    <xf numFmtId="0" fontId="19" fillId="0" borderId="21" xfId="1" applyBorder="1" applyAlignment="1" applyProtection="1">
      <alignment horizontal="justify" wrapText="1"/>
    </xf>
    <xf numFmtId="0" fontId="22" fillId="0" borderId="21" xfId="0" applyFont="1" applyBorder="1" applyAlignment="1"/>
    <xf numFmtId="0" fontId="22" fillId="0" borderId="21" xfId="0" applyFont="1" applyBorder="1" applyAlignment="1">
      <alignment vertical="top" wrapText="1"/>
    </xf>
    <xf numFmtId="0" fontId="23" fillId="0" borderId="21" xfId="0" applyFont="1" applyBorder="1" applyAlignment="1">
      <alignment horizontal="justify" vertical="top" wrapText="1"/>
    </xf>
    <xf numFmtId="0" fontId="23" fillId="0" borderId="21" xfId="0" applyFont="1" applyBorder="1" applyAlignment="1">
      <alignment wrapText="1"/>
    </xf>
    <xf numFmtId="0" fontId="19" fillId="0" borderId="21" xfId="1" applyBorder="1" applyAlignment="1" applyProtection="1">
      <alignment wrapText="1"/>
    </xf>
    <xf numFmtId="0" fontId="24" fillId="0" borderId="21" xfId="0" applyFont="1" applyBorder="1" applyAlignment="1">
      <alignment horizontal="justify" wrapText="1"/>
    </xf>
    <xf numFmtId="0" fontId="24" fillId="0" borderId="21" xfId="0" applyFont="1" applyBorder="1" applyAlignment="1">
      <alignment horizontal="center" vertical="top" wrapText="1"/>
    </xf>
    <xf numFmtId="0" fontId="23" fillId="0" borderId="21" xfId="0" applyFont="1" applyBorder="1" applyAlignment="1">
      <alignment vertical="top" wrapText="1"/>
    </xf>
    <xf numFmtId="0" fontId="22" fillId="0" borderId="22" xfId="0" applyFont="1" applyBorder="1" applyAlignment="1">
      <alignment wrapText="1"/>
    </xf>
    <xf numFmtId="0" fontId="22" fillId="0" borderId="22" xfId="0" applyFont="1" applyBorder="1" applyAlignment="1">
      <alignment horizontal="center" vertical="top" wrapText="1"/>
    </xf>
    <xf numFmtId="0" fontId="6" fillId="0" borderId="0" xfId="0" applyFont="1" applyAlignment="1">
      <alignment horizontal="center" vertical="center"/>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5"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22" fillId="0" borderId="24" xfId="0" applyFont="1" applyBorder="1" applyAlignment="1">
      <alignment vertical="center" wrapText="1"/>
    </xf>
    <xf numFmtId="0" fontId="22" fillId="0" borderId="25" xfId="0" applyFont="1" applyBorder="1" applyAlignment="1">
      <alignment horizontal="center" vertical="center" wrapText="1"/>
    </xf>
    <xf numFmtId="0" fontId="0" fillId="0" borderId="0" xfId="0" applyAlignment="1">
      <alignment vertical="center"/>
    </xf>
    <xf numFmtId="0" fontId="26" fillId="0" borderId="0" xfId="0" applyFont="1" applyAlignment="1">
      <alignment horizontal="justify" vertical="center"/>
    </xf>
    <xf numFmtId="0" fontId="19" fillId="0" borderId="0" xfId="1" applyAlignment="1" applyProtection="1">
      <alignment horizontal="justify" vertical="center"/>
    </xf>
    <xf numFmtId="0" fontId="22" fillId="0" borderId="0" xfId="0" applyFont="1" applyAlignment="1">
      <alignment horizontal="justify"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7" xfId="0" applyFont="1" applyBorder="1" applyAlignment="1">
      <alignment horizontal="center" wrapText="1"/>
    </xf>
    <xf numFmtId="0" fontId="22" fillId="0" borderId="28" xfId="0" applyFont="1" applyBorder="1" applyAlignment="1">
      <alignment horizontal="center" vertical="center" wrapText="1"/>
    </xf>
    <xf numFmtId="0" fontId="0" fillId="0" borderId="29" xfId="0" applyBorder="1" applyAlignment="1">
      <alignment vertical="center" wrapText="1"/>
    </xf>
    <xf numFmtId="0" fontId="0" fillId="0" borderId="30" xfId="0" applyBorder="1" applyAlignment="1">
      <alignment horizontal="center" vertical="center" wrapText="1"/>
    </xf>
    <xf numFmtId="0" fontId="0" fillId="0" borderId="30" xfId="0" applyBorder="1" applyAlignment="1">
      <alignment wrapText="1"/>
    </xf>
    <xf numFmtId="0" fontId="4" fillId="0" borderId="0" xfId="0" applyFont="1" applyBorder="1" applyAlignment="1" applyProtection="1">
      <alignment horizontal="right" vertical="center"/>
    </xf>
    <xf numFmtId="49" fontId="16" fillId="0" borderId="0" xfId="0" applyNumberFormat="1" applyFont="1" applyBorder="1" applyAlignment="1" applyProtection="1">
      <alignment horizontal="center" vertical="center" wrapText="1"/>
    </xf>
    <xf numFmtId="0" fontId="29" fillId="0" borderId="0" xfId="0" applyFont="1" applyAlignment="1">
      <alignment vertical="center"/>
    </xf>
    <xf numFmtId="0" fontId="30" fillId="0" borderId="0" xfId="0" applyFont="1" applyAlignment="1">
      <alignment vertical="center" wrapText="1"/>
    </xf>
    <xf numFmtId="3" fontId="30" fillId="0" borderId="0" xfId="0" applyNumberFormat="1" applyFont="1" applyAlignment="1">
      <alignment vertical="center" wrapText="1"/>
    </xf>
    <xf numFmtId="3" fontId="31" fillId="0" borderId="0" xfId="0" applyNumberFormat="1" applyFont="1" applyAlignment="1">
      <alignment vertical="center" wrapText="1"/>
    </xf>
    <xf numFmtId="0" fontId="31" fillId="0" borderId="0" xfId="0" applyFont="1" applyAlignment="1">
      <alignment vertical="center" wrapText="1"/>
    </xf>
    <xf numFmtId="0" fontId="30" fillId="0" borderId="0" xfId="0" applyFont="1" applyAlignment="1">
      <alignment horizontal="center" vertical="center" wrapText="1"/>
    </xf>
    <xf numFmtId="3" fontId="30" fillId="0" borderId="0" xfId="0" applyNumberFormat="1" applyFont="1" applyAlignment="1">
      <alignment horizontal="right" vertical="center" wrapText="1"/>
    </xf>
    <xf numFmtId="0" fontId="32" fillId="0" borderId="0" xfId="0" applyFont="1" applyAlignment="1">
      <alignment vertical="center"/>
    </xf>
    <xf numFmtId="3" fontId="6" fillId="0" borderId="0" xfId="0" applyNumberFormat="1" applyFont="1" applyAlignment="1">
      <alignment horizontal="right" vertical="center"/>
    </xf>
    <xf numFmtId="0" fontId="22" fillId="0" borderId="20" xfId="0" applyFont="1" applyBorder="1" applyAlignment="1">
      <alignment horizontal="right" vertical="center" wrapText="1"/>
    </xf>
    <xf numFmtId="0" fontId="22" fillId="0" borderId="31" xfId="0" applyFont="1" applyBorder="1" applyAlignment="1">
      <alignment horizontal="right" vertical="center" wrapText="1"/>
    </xf>
    <xf numFmtId="0" fontId="22" fillId="0" borderId="21" xfId="0" applyFont="1" applyBorder="1" applyAlignment="1" applyProtection="1">
      <alignment horizontal="right" vertical="center" wrapText="1"/>
      <protection locked="0"/>
    </xf>
    <xf numFmtId="0" fontId="22" fillId="0" borderId="32" xfId="0" applyFont="1" applyBorder="1" applyAlignment="1" applyProtection="1">
      <alignment horizontal="right" vertical="center" wrapText="1"/>
      <protection locked="0"/>
    </xf>
    <xf numFmtId="0" fontId="24" fillId="0" borderId="21" xfId="0" applyFont="1" applyBorder="1" applyAlignment="1" applyProtection="1">
      <alignment horizontal="right" vertical="center" wrapText="1"/>
      <protection locked="0"/>
    </xf>
    <xf numFmtId="0" fontId="24" fillId="0" borderId="32" xfId="0" applyFont="1" applyBorder="1" applyAlignment="1" applyProtection="1">
      <alignment horizontal="right" vertical="center" wrapText="1"/>
      <protection locked="0"/>
    </xf>
    <xf numFmtId="0" fontId="22" fillId="0" borderId="22" xfId="0" applyFont="1" applyBorder="1" applyAlignment="1" applyProtection="1">
      <alignment horizontal="right" vertical="center" wrapText="1"/>
      <protection locked="0"/>
    </xf>
    <xf numFmtId="0" fontId="22" fillId="0" borderId="33" xfId="0" applyFont="1" applyBorder="1" applyAlignment="1" applyProtection="1">
      <alignment horizontal="right" vertical="center" wrapText="1"/>
      <protection locked="0"/>
    </xf>
    <xf numFmtId="0" fontId="0" fillId="0" borderId="0" xfId="0" applyAlignment="1">
      <alignment horizontal="right" vertical="center"/>
    </xf>
    <xf numFmtId="0" fontId="22" fillId="0" borderId="30" xfId="0" applyFont="1" applyBorder="1" applyAlignment="1">
      <alignment horizontal="center" vertical="center" wrapText="1"/>
    </xf>
    <xf numFmtId="0" fontId="33" fillId="0" borderId="34" xfId="0" applyFont="1" applyBorder="1" applyAlignment="1">
      <alignment horizontal="center" vertical="center" wrapText="1"/>
    </xf>
    <xf numFmtId="3" fontId="7" fillId="2" borderId="2" xfId="0" applyNumberFormat="1" applyFont="1" applyFill="1" applyBorder="1" applyAlignment="1" applyProtection="1">
      <alignment vertical="center"/>
    </xf>
    <xf numFmtId="3" fontId="7" fillId="2" borderId="9" xfId="0" applyNumberFormat="1" applyFont="1" applyFill="1" applyBorder="1" applyAlignment="1" applyProtection="1">
      <alignment vertical="center"/>
    </xf>
    <xf numFmtId="3" fontId="6" fillId="2" borderId="2" xfId="0" applyNumberFormat="1" applyFont="1" applyFill="1" applyBorder="1" applyAlignment="1" applyProtection="1">
      <alignment vertical="center"/>
      <protection locked="0"/>
    </xf>
    <xf numFmtId="3" fontId="6" fillId="2" borderId="9" xfId="0" applyNumberFormat="1" applyFont="1" applyFill="1" applyBorder="1" applyAlignment="1" applyProtection="1">
      <alignment vertical="center"/>
      <protection locked="0"/>
    </xf>
    <xf numFmtId="3" fontId="6" fillId="2" borderId="10" xfId="0" applyNumberFormat="1" applyFont="1" applyFill="1" applyBorder="1" applyAlignment="1" applyProtection="1">
      <alignment vertical="center"/>
      <protection locked="0"/>
    </xf>
    <xf numFmtId="3" fontId="6" fillId="2" borderId="11"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xf>
    <xf numFmtId="3" fontId="7" fillId="0" borderId="9" xfId="0" applyNumberFormat="1" applyFont="1" applyFill="1" applyBorder="1" applyAlignment="1" applyProtection="1">
      <alignment vertical="center"/>
    </xf>
    <xf numFmtId="49" fontId="7" fillId="0" borderId="2" xfId="0" applyNumberFormat="1" applyFont="1" applyBorder="1" applyAlignment="1">
      <alignment wrapText="1"/>
    </xf>
    <xf numFmtId="0" fontId="8" fillId="0" borderId="0" xfId="0" applyFont="1" applyAlignment="1" applyProtection="1">
      <protection locked="0"/>
    </xf>
    <xf numFmtId="0" fontId="16" fillId="0" borderId="1" xfId="0" applyNumberFormat="1" applyFont="1" applyBorder="1" applyAlignment="1" applyProtection="1">
      <alignment horizontal="left"/>
      <protection locked="0"/>
    </xf>
    <xf numFmtId="0" fontId="15" fillId="0" borderId="0" xfId="0" applyFont="1" applyAlignment="1" applyProtection="1">
      <alignment vertical="center"/>
    </xf>
    <xf numFmtId="0" fontId="6" fillId="0" borderId="0" xfId="0" applyNumberFormat="1" applyFont="1" applyBorder="1" applyAlignment="1"/>
    <xf numFmtId="0" fontId="0" fillId="0" borderId="0" xfId="0" applyNumberFormat="1" applyAlignment="1"/>
    <xf numFmtId="0" fontId="27" fillId="0" borderId="0" xfId="0" applyFont="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pplyProtection="1">
      <alignment horizontal="right" vertical="center" wrapText="1"/>
      <protection locked="0"/>
    </xf>
    <xf numFmtId="4" fontId="0" fillId="0" borderId="0" xfId="0" applyNumberFormat="1" applyAlignment="1" applyProtection="1">
      <alignment horizontal="right"/>
    </xf>
    <xf numFmtId="4" fontId="6" fillId="0" borderId="0" xfId="0" applyNumberFormat="1" applyFont="1" applyAlignment="1" applyProtection="1">
      <alignment horizontal="right"/>
    </xf>
    <xf numFmtId="4" fontId="3" fillId="0" borderId="35" xfId="0" applyNumberFormat="1" applyFont="1" applyBorder="1" applyAlignment="1" applyProtection="1">
      <alignment horizontal="right" vertical="center" wrapText="1"/>
    </xf>
    <xf numFmtId="0" fontId="1" fillId="0" borderId="0" xfId="0" applyFont="1" applyAlignment="1" applyProtection="1">
      <alignment horizontal="left" vertical="top" wrapText="1"/>
    </xf>
    <xf numFmtId="4" fontId="15" fillId="0" borderId="0" xfId="0" applyNumberFormat="1" applyFont="1" applyBorder="1" applyAlignment="1" applyProtection="1">
      <alignment horizontal="right"/>
    </xf>
    <xf numFmtId="4" fontId="21" fillId="0" borderId="0" xfId="0" applyNumberFormat="1" applyFont="1" applyAlignment="1" applyProtection="1">
      <alignment horizontal="right"/>
    </xf>
    <xf numFmtId="0" fontId="22" fillId="0" borderId="0" xfId="0" applyFont="1" applyBorder="1" applyAlignment="1">
      <alignment horizontal="right" vertical="center" wrapText="1"/>
    </xf>
    <xf numFmtId="0" fontId="24" fillId="0" borderId="0" xfId="0" applyFont="1" applyBorder="1" applyAlignment="1" applyProtection="1">
      <alignment horizontal="right" vertical="center" wrapText="1"/>
      <protection locked="0"/>
    </xf>
    <xf numFmtId="3" fontId="29" fillId="0" borderId="0" xfId="0" applyNumberFormat="1" applyFont="1" applyAlignment="1">
      <alignment horizontal="right" vertical="center"/>
    </xf>
    <xf numFmtId="0" fontId="32" fillId="0" borderId="0" xfId="0" applyFont="1" applyBorder="1" applyAlignment="1">
      <alignment horizontal="center" vertical="center" wrapText="1"/>
    </xf>
    <xf numFmtId="0" fontId="30" fillId="0" borderId="0" xfId="0" applyFont="1" applyBorder="1" applyAlignment="1">
      <alignment horizontal="right" vertical="center" wrapText="1"/>
    </xf>
    <xf numFmtId="0" fontId="30" fillId="0" borderId="0" xfId="0" applyFont="1" applyBorder="1" applyAlignment="1" applyProtection="1">
      <alignment horizontal="right" vertical="center" wrapText="1"/>
      <protection locked="0"/>
    </xf>
    <xf numFmtId="3" fontId="30" fillId="0" borderId="0" xfId="0" applyNumberFormat="1" applyFont="1" applyBorder="1" applyAlignment="1" applyProtection="1">
      <alignment horizontal="right" vertical="center" wrapText="1"/>
      <protection locked="0"/>
    </xf>
    <xf numFmtId="0" fontId="32" fillId="0" borderId="0" xfId="0" applyFont="1" applyAlignment="1">
      <alignment horizontal="right" vertical="center"/>
    </xf>
    <xf numFmtId="3" fontId="28" fillId="0" borderId="0" xfId="0" applyNumberFormat="1" applyFont="1" applyAlignment="1">
      <alignment horizontal="right" vertical="center"/>
    </xf>
    <xf numFmtId="0" fontId="34" fillId="0" borderId="0" xfId="0" applyFont="1" applyBorder="1" applyAlignment="1">
      <alignment horizontal="center" vertical="center" wrapText="1"/>
    </xf>
    <xf numFmtId="0" fontId="35" fillId="0" borderId="0" xfId="0" applyFont="1" applyAlignment="1">
      <alignment horizontal="center" vertical="center"/>
    </xf>
    <xf numFmtId="0" fontId="34" fillId="0" borderId="0" xfId="0" applyFont="1" applyAlignment="1">
      <alignment horizontal="right" vertical="center"/>
    </xf>
    <xf numFmtId="3" fontId="9" fillId="0" borderId="0" xfId="0" applyNumberFormat="1" applyFont="1"/>
    <xf numFmtId="3" fontId="0" fillId="0" borderId="0" xfId="0" applyNumberFormat="1" applyAlignment="1"/>
    <xf numFmtId="0" fontId="36" fillId="0" borderId="0" xfId="0" applyFont="1"/>
    <xf numFmtId="1" fontId="17" fillId="0" borderId="0" xfId="0" applyNumberFormat="1" applyFont="1"/>
    <xf numFmtId="3" fontId="6" fillId="2" borderId="11" xfId="0" applyNumberFormat="1" applyFont="1" applyFill="1" applyBorder="1" applyProtection="1"/>
    <xf numFmtId="0" fontId="16" fillId="0" borderId="36" xfId="0" applyFont="1" applyBorder="1" applyAlignment="1" applyProtection="1">
      <alignment horizontal="right" vertical="center" wrapText="1"/>
    </xf>
    <xf numFmtId="0" fontId="16" fillId="0" borderId="37" xfId="0" applyFont="1" applyBorder="1" applyAlignment="1" applyProtection="1">
      <alignment horizontal="left" vertical="center"/>
    </xf>
    <xf numFmtId="49" fontId="16" fillId="0" borderId="37" xfId="0" applyNumberFormat="1" applyFont="1" applyBorder="1" applyAlignment="1" applyProtection="1">
      <alignment horizontal="center" vertical="center"/>
    </xf>
    <xf numFmtId="0" fontId="16" fillId="0" borderId="38" xfId="0" applyFont="1" applyBorder="1" applyAlignment="1" applyProtection="1">
      <alignment horizontal="right" vertical="center" wrapText="1"/>
    </xf>
    <xf numFmtId="0" fontId="16" fillId="0" borderId="39" xfId="0" applyFont="1" applyBorder="1" applyAlignment="1" applyProtection="1">
      <alignment vertical="center"/>
    </xf>
    <xf numFmtId="49" fontId="16" fillId="0" borderId="39" xfId="0" applyNumberFormat="1" applyFont="1" applyBorder="1" applyAlignment="1" applyProtection="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left" vertical="center" wrapText="1"/>
    </xf>
    <xf numFmtId="49" fontId="18" fillId="0" borderId="39" xfId="0" applyNumberFormat="1" applyFont="1" applyBorder="1" applyAlignment="1" applyProtection="1">
      <alignment horizontal="center" vertical="center" wrapText="1"/>
    </xf>
    <xf numFmtId="4" fontId="28" fillId="0" borderId="40" xfId="0" applyNumberFormat="1" applyFont="1" applyBorder="1" applyAlignment="1" applyProtection="1">
      <alignment horizontal="right" vertical="center"/>
      <protection locked="0"/>
    </xf>
    <xf numFmtId="49" fontId="15" fillId="0" borderId="39" xfId="0" applyNumberFormat="1" applyFont="1" applyBorder="1" applyAlignment="1" applyProtection="1">
      <alignment horizontal="center" vertical="center" wrapText="1"/>
    </xf>
    <xf numFmtId="0" fontId="45" fillId="0" borderId="39" xfId="0" applyFont="1" applyBorder="1" applyAlignment="1">
      <alignment horizontal="left" vertical="center"/>
    </xf>
    <xf numFmtId="0" fontId="37" fillId="0" borderId="38" xfId="0" applyFont="1" applyBorder="1" applyAlignment="1">
      <alignment horizontal="center" vertical="center" wrapText="1"/>
    </xf>
    <xf numFmtId="0" fontId="14" fillId="0" borderId="39" xfId="0" applyFont="1" applyBorder="1" applyAlignment="1">
      <alignment horizontal="left" vertical="center" wrapText="1"/>
    </xf>
    <xf numFmtId="0" fontId="16" fillId="0" borderId="39" xfId="0" applyFont="1" applyBorder="1" applyAlignment="1">
      <alignment horizontal="left" vertical="center" wrapText="1"/>
    </xf>
    <xf numFmtId="0" fontId="41" fillId="0" borderId="38" xfId="0" applyFont="1" applyBorder="1" applyAlignment="1">
      <alignment horizontal="left" vertical="center" wrapText="1"/>
    </xf>
    <xf numFmtId="0" fontId="38" fillId="0" borderId="38" xfId="0" applyFont="1" applyBorder="1" applyAlignment="1">
      <alignment horizontal="left" vertical="center" wrapText="1"/>
    </xf>
    <xf numFmtId="0" fontId="39" fillId="0" borderId="38" xfId="0" applyFont="1" applyBorder="1" applyAlignment="1">
      <alignment horizontal="left" vertical="center" wrapText="1"/>
    </xf>
    <xf numFmtId="0" fontId="40" fillId="0" borderId="38" xfId="0" applyFont="1" applyBorder="1" applyAlignment="1">
      <alignment horizontal="left" vertical="center" wrapText="1"/>
    </xf>
    <xf numFmtId="0" fontId="14" fillId="0" borderId="39" xfId="0" applyFont="1" applyBorder="1"/>
    <xf numFmtId="0" fontId="37" fillId="0" borderId="38" xfId="0" applyFont="1" applyBorder="1" applyAlignment="1">
      <alignment horizontal="left" vertical="center" wrapText="1"/>
    </xf>
    <xf numFmtId="4" fontId="3" fillId="0" borderId="40" xfId="0" applyNumberFormat="1" applyFont="1" applyBorder="1" applyAlignment="1" applyProtection="1">
      <alignment horizontal="right" vertical="center"/>
      <protection locked="0"/>
    </xf>
    <xf numFmtId="0" fontId="37" fillId="0" borderId="38" xfId="0" applyFont="1" applyBorder="1" applyAlignment="1">
      <alignment horizontal="left" vertical="top" wrapText="1"/>
    </xf>
    <xf numFmtId="0" fontId="43" fillId="0" borderId="38" xfId="0" applyFont="1" applyBorder="1" applyAlignment="1">
      <alignment horizontal="left" vertical="center" wrapText="1"/>
    </xf>
    <xf numFmtId="4" fontId="15" fillId="0" borderId="40" xfId="0" applyNumberFormat="1" applyFont="1" applyBorder="1" applyAlignment="1" applyProtection="1">
      <alignment horizontal="right" vertical="center"/>
      <protection locked="0"/>
    </xf>
    <xf numFmtId="0" fontId="37" fillId="0" borderId="41" xfId="0" applyFont="1" applyBorder="1" applyAlignment="1">
      <alignment horizontal="left" vertical="center" wrapText="1"/>
    </xf>
    <xf numFmtId="0" fontId="4" fillId="0" borderId="42" xfId="0" applyFont="1" applyBorder="1" applyAlignment="1">
      <alignment horizontal="left" vertical="center" wrapText="1"/>
    </xf>
    <xf numFmtId="49" fontId="15" fillId="0" borderId="42" xfId="0" applyNumberFormat="1" applyFont="1" applyBorder="1" applyAlignment="1" applyProtection="1">
      <alignment horizontal="center" vertical="center" wrapText="1"/>
    </xf>
    <xf numFmtId="4" fontId="28" fillId="0" borderId="43" xfId="0" applyNumberFormat="1" applyFont="1" applyBorder="1" applyAlignment="1" applyProtection="1">
      <alignment horizontal="right" vertical="center"/>
      <protection locked="0"/>
    </xf>
    <xf numFmtId="0" fontId="42" fillId="0" borderId="38" xfId="0" applyFont="1" applyBorder="1" applyAlignment="1">
      <alignment horizontal="left" vertical="center" wrapText="1"/>
    </xf>
    <xf numFmtId="0" fontId="43" fillId="0" borderId="38" xfId="0" applyFont="1" applyBorder="1" applyAlignment="1" applyProtection="1">
      <alignment vertical="center"/>
    </xf>
    <xf numFmtId="0" fontId="43" fillId="0" borderId="38" xfId="0" applyFont="1" applyBorder="1" applyAlignment="1">
      <alignment horizontal="center" vertical="center" wrapText="1"/>
    </xf>
    <xf numFmtId="4" fontId="3" fillId="0" borderId="44" xfId="0" applyNumberFormat="1" applyFont="1" applyBorder="1" applyAlignment="1" applyProtection="1">
      <alignment horizontal="right" vertical="center" wrapText="1"/>
      <protection locked="0"/>
    </xf>
    <xf numFmtId="4" fontId="3" fillId="0" borderId="40" xfId="0" applyNumberFormat="1" applyFont="1" applyBorder="1" applyAlignment="1" applyProtection="1">
      <alignment horizontal="right"/>
      <protection locked="0"/>
    </xf>
    <xf numFmtId="0" fontId="0" fillId="0" borderId="40" xfId="0" applyBorder="1" applyAlignment="1" applyProtection="1">
      <alignment vertical="center"/>
      <protection locked="0"/>
    </xf>
    <xf numFmtId="4" fontId="0" fillId="0" borderId="40" xfId="0" applyNumberFormat="1" applyBorder="1" applyAlignment="1" applyProtection="1">
      <alignment vertical="center"/>
      <protection locked="0"/>
    </xf>
    <xf numFmtId="0" fontId="15" fillId="0" borderId="40" xfId="0" applyFont="1" applyBorder="1" applyAlignment="1" applyProtection="1">
      <alignment vertical="center"/>
      <protection locked="0"/>
    </xf>
    <xf numFmtId="0" fontId="16" fillId="0" borderId="1" xfId="0" applyFont="1" applyBorder="1" applyAlignment="1" applyProtection="1">
      <alignment horizontal="left"/>
    </xf>
    <xf numFmtId="49" fontId="7" fillId="0" borderId="0" xfId="0" applyNumberFormat="1" applyFont="1" applyAlignment="1"/>
    <xf numFmtId="0" fontId="7" fillId="0" borderId="0" xfId="0" applyFont="1" applyAlignment="1">
      <alignment horizontal="right"/>
    </xf>
    <xf numFmtId="0" fontId="7" fillId="0" borderId="0" xfId="0" applyFont="1" applyAlignment="1">
      <alignment horizontal="left"/>
    </xf>
    <xf numFmtId="49" fontId="46" fillId="0" borderId="1" xfId="0" applyNumberFormat="1" applyFont="1" applyBorder="1" applyAlignment="1" applyProtection="1">
      <alignment horizontal="left"/>
      <protection locked="0"/>
    </xf>
    <xf numFmtId="0" fontId="37" fillId="0" borderId="0" xfId="0" applyFont="1" applyAlignment="1" applyProtection="1">
      <alignment horizontal="left"/>
      <protection locked="0"/>
    </xf>
    <xf numFmtId="49" fontId="37" fillId="0" borderId="1" xfId="0" applyNumberFormat="1" applyFont="1" applyBorder="1" applyAlignment="1" applyProtection="1">
      <alignment horizontal="left"/>
      <protection locked="0"/>
    </xf>
    <xf numFmtId="49" fontId="37" fillId="0" borderId="12" xfId="0" applyNumberFormat="1" applyFont="1" applyBorder="1" applyAlignment="1" applyProtection="1">
      <alignment horizontal="left"/>
      <protection locked="0"/>
    </xf>
    <xf numFmtId="49" fontId="46" fillId="0" borderId="1" xfId="0" applyNumberFormat="1" applyFont="1" applyBorder="1" applyAlignment="1" applyProtection="1">
      <alignment horizontal="left" wrapText="1"/>
      <protection locked="0"/>
    </xf>
    <xf numFmtId="0" fontId="46" fillId="0" borderId="14" xfId="0" applyFont="1" applyBorder="1" applyAlignment="1">
      <alignment horizontal="left"/>
    </xf>
    <xf numFmtId="0" fontId="10" fillId="0" borderId="0" xfId="0" applyFont="1" applyAlignment="1" applyProtection="1">
      <protection locked="0"/>
    </xf>
    <xf numFmtId="0" fontId="14" fillId="0" borderId="45" xfId="0" applyFont="1" applyBorder="1" applyAlignment="1"/>
    <xf numFmtId="0" fontId="4" fillId="0" borderId="14" xfId="0" applyFont="1" applyBorder="1" applyAlignment="1"/>
    <xf numFmtId="0" fontId="4" fillId="0" borderId="13" xfId="0" applyFont="1" applyBorder="1" applyAlignment="1"/>
    <xf numFmtId="0" fontId="4" fillId="0" borderId="12" xfId="0" applyFont="1" applyBorder="1" applyAlignment="1"/>
    <xf numFmtId="0" fontId="7" fillId="0" borderId="17" xfId="0" applyNumberFormat="1" applyFont="1" applyBorder="1" applyAlignment="1">
      <alignment horizontal="center" vertical="center" wrapText="1" shrinkToFit="1"/>
    </xf>
    <xf numFmtId="0" fontId="7" fillId="0" borderId="2" xfId="0" applyNumberFormat="1" applyFont="1" applyBorder="1" applyAlignment="1">
      <alignment horizontal="center" vertical="center" wrapText="1" shrinkToFit="1"/>
    </xf>
    <xf numFmtId="0" fontId="2" fillId="0" borderId="0" xfId="0" applyFont="1" applyBorder="1" applyAlignment="1">
      <alignment vertical="top"/>
    </xf>
    <xf numFmtId="0" fontId="0" fillId="0" borderId="0" xfId="0" applyAlignment="1">
      <alignment vertical="top"/>
    </xf>
    <xf numFmtId="0" fontId="8" fillId="0" borderId="0" xfId="0" applyFont="1" applyBorder="1" applyAlignment="1" applyProtection="1">
      <alignment vertical="top"/>
      <protection locked="0"/>
    </xf>
    <xf numFmtId="0" fontId="7" fillId="0" borderId="55" xfId="0" applyNumberFormat="1" applyFont="1" applyBorder="1" applyAlignment="1">
      <alignment horizontal="center" vertical="center" wrapText="1"/>
    </xf>
    <xf numFmtId="0" fontId="7" fillId="0" borderId="56" xfId="0" applyNumberFormat="1" applyFont="1" applyBorder="1" applyAlignment="1">
      <alignment horizontal="center" vertical="center" wrapText="1"/>
    </xf>
    <xf numFmtId="0" fontId="7" fillId="0" borderId="57" xfId="0" applyNumberFormat="1" applyFont="1" applyBorder="1" applyAlignment="1">
      <alignment horizontal="center" vertical="center" wrapText="1"/>
    </xf>
    <xf numFmtId="0" fontId="20" fillId="0" borderId="58" xfId="0" applyNumberFormat="1" applyFont="1" applyBorder="1" applyAlignment="1">
      <alignment horizontal="center" vertical="center" wrapText="1"/>
    </xf>
    <xf numFmtId="0" fontId="20" fillId="0" borderId="50"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7" fillId="0" borderId="58" xfId="0" applyNumberFormat="1" applyFont="1" applyBorder="1" applyAlignment="1">
      <alignment horizontal="center" vertical="center" wrapText="1" shrinkToFit="1"/>
    </xf>
    <xf numFmtId="0" fontId="7" fillId="0" borderId="50"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3" fontId="7" fillId="0" borderId="46" xfId="0" applyNumberFormat="1" applyFont="1" applyBorder="1" applyAlignment="1">
      <alignment horizontal="center" vertical="center" wrapText="1" shrinkToFit="1"/>
    </xf>
    <xf numFmtId="3" fontId="7" fillId="0" borderId="47" xfId="0" applyNumberFormat="1" applyFont="1" applyBorder="1" applyAlignment="1">
      <alignment horizontal="center" vertical="center" wrapText="1" shrinkToFit="1"/>
    </xf>
    <xf numFmtId="3" fontId="7" fillId="0" borderId="48" xfId="0" applyNumberFormat="1" applyFont="1" applyBorder="1" applyAlignment="1">
      <alignment horizontal="center" vertical="center" wrapText="1" shrinkToFit="1"/>
    </xf>
    <xf numFmtId="3" fontId="7" fillId="0" borderId="49" xfId="0" applyNumberFormat="1" applyFont="1" applyBorder="1" applyAlignment="1">
      <alignment horizontal="center" vertical="center" wrapText="1" shrinkToFit="1"/>
    </xf>
    <xf numFmtId="3" fontId="7" fillId="0" borderId="50"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8" xfId="0" applyNumberFormat="1" applyFont="1" applyBorder="1" applyAlignment="1">
      <alignment horizontal="center" vertical="center" wrapText="1" shrinkToFit="1"/>
    </xf>
    <xf numFmtId="3" fontId="7" fillId="0" borderId="51" xfId="0" applyNumberFormat="1" applyFont="1" applyBorder="1" applyAlignment="1">
      <alignment horizontal="center" vertical="center" wrapText="1" shrinkToFit="1"/>
    </xf>
    <xf numFmtId="3" fontId="7" fillId="0" borderId="52" xfId="0" applyNumberFormat="1" applyFont="1" applyBorder="1" applyAlignment="1">
      <alignment horizontal="center" vertical="center" wrapText="1" shrinkToFit="1"/>
    </xf>
    <xf numFmtId="3" fontId="7" fillId="0" borderId="53" xfId="0" applyNumberFormat="1" applyFont="1" applyBorder="1" applyAlignment="1">
      <alignment horizontal="center" vertical="center" wrapText="1" shrinkToFit="1"/>
    </xf>
    <xf numFmtId="3" fontId="7" fillId="0" borderId="54" xfId="0" applyNumberFormat="1" applyFont="1" applyBorder="1" applyAlignment="1">
      <alignment horizontal="center" vertical="center" wrapText="1" shrinkToFit="1"/>
    </xf>
    <xf numFmtId="0" fontId="6" fillId="0" borderId="0" xfId="0" applyFont="1" applyAlignment="1"/>
    <xf numFmtId="0" fontId="6" fillId="0" borderId="0" xfId="0" applyFont="1" applyBorder="1" applyAlignment="1"/>
    <xf numFmtId="0" fontId="10" fillId="0" borderId="0" xfId="0" applyFont="1" applyAlignment="1" applyProtection="1">
      <protection locked="0"/>
    </xf>
    <xf numFmtId="0" fontId="0" fillId="0" borderId="0" xfId="0" applyAlignment="1"/>
    <xf numFmtId="0" fontId="12" fillId="0" borderId="0" xfId="0" applyFont="1" applyAlignment="1">
      <alignment vertical="top"/>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NumberFormat="1" applyFont="1" applyBorder="1" applyAlignment="1">
      <alignment horizontal="center" vertical="center" wrapText="1"/>
    </xf>
    <xf numFmtId="0" fontId="3" fillId="0" borderId="50"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7" fillId="0" borderId="58" xfId="0" applyFont="1" applyBorder="1" applyAlignment="1">
      <alignment horizontal="center" vertical="center" wrapText="1" shrinkToFit="1"/>
    </xf>
    <xf numFmtId="0" fontId="7" fillId="0" borderId="50" xfId="0" applyFont="1" applyBorder="1" applyAlignment="1">
      <alignment horizontal="center" vertical="center" wrapText="1" shrinkToFit="1"/>
    </xf>
    <xf numFmtId="0" fontId="7" fillId="0" borderId="3" xfId="0" applyFont="1" applyBorder="1" applyAlignment="1">
      <alignment horizontal="center" vertical="center" wrapText="1" shrinkToFit="1"/>
    </xf>
    <xf numFmtId="3" fontId="7" fillId="0" borderId="59" xfId="0" applyNumberFormat="1" applyFont="1" applyBorder="1" applyAlignment="1">
      <alignment horizontal="center" vertical="center"/>
    </xf>
    <xf numFmtId="3" fontId="7" fillId="0" borderId="60" xfId="0" applyNumberFormat="1" applyFont="1" applyBorder="1" applyAlignment="1">
      <alignment horizontal="center" vertical="center"/>
    </xf>
    <xf numFmtId="3" fontId="7" fillId="0" borderId="13" xfId="0" applyNumberFormat="1" applyFont="1" applyBorder="1" applyAlignment="1">
      <alignment horizontal="center" vertical="center"/>
    </xf>
    <xf numFmtId="3" fontId="7" fillId="0" borderId="61" xfId="0" applyNumberFormat="1" applyFont="1" applyBorder="1" applyAlignment="1">
      <alignment horizontal="center" vertical="center"/>
    </xf>
    <xf numFmtId="3" fontId="7" fillId="0" borderId="49"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3" fontId="7" fillId="0" borderId="53" xfId="0" applyNumberFormat="1" applyFont="1" applyBorder="1" applyAlignment="1">
      <alignment horizontal="center" vertical="center" wrapText="1"/>
    </xf>
    <xf numFmtId="3" fontId="7" fillId="0" borderId="54" xfId="0" applyNumberFormat="1"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 fillId="0" borderId="64" xfId="0" applyFont="1" applyBorder="1" applyAlignment="1">
      <alignment wrapText="1"/>
    </xf>
    <xf numFmtId="0" fontId="12" fillId="0" borderId="4" xfId="0" applyFont="1" applyBorder="1"/>
    <xf numFmtId="0" fontId="12" fillId="0" borderId="60" xfId="0" applyFont="1" applyBorder="1"/>
    <xf numFmtId="0" fontId="12" fillId="0" borderId="65" xfId="0" applyFont="1" applyBorder="1"/>
    <xf numFmtId="0" fontId="12" fillId="0" borderId="66" xfId="0" applyFont="1" applyBorder="1"/>
    <xf numFmtId="0" fontId="12" fillId="0" borderId="67" xfId="0" applyFont="1" applyBorder="1"/>
    <xf numFmtId="0" fontId="22" fillId="0" borderId="68" xfId="0" applyFont="1" applyBorder="1" applyAlignment="1">
      <alignment horizontal="center" vertical="center" wrapText="1"/>
    </xf>
    <xf numFmtId="0" fontId="0" fillId="0" borderId="69" xfId="0" applyBorder="1" applyAlignment="1">
      <alignment horizontal="center" vertical="center"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72" xfId="0" applyFont="1" applyBorder="1" applyAlignment="1">
      <alignment horizontal="center" vertical="center" wrapText="1"/>
    </xf>
    <xf numFmtId="0" fontId="0" fillId="0" borderId="73" xfId="0" applyBorder="1" applyAlignment="1">
      <alignment horizontal="center" vertical="center" wrapText="1"/>
    </xf>
    <xf numFmtId="0" fontId="0" fillId="0" borderId="47" xfId="0" applyBorder="1" applyAlignment="1">
      <alignment horizontal="center" vertical="center"/>
    </xf>
    <xf numFmtId="0" fontId="3" fillId="0" borderId="58" xfId="0" applyFont="1" applyBorder="1" applyAlignment="1">
      <alignment horizontal="center" vertical="center" wrapText="1"/>
    </xf>
    <xf numFmtId="0" fontId="0" fillId="0" borderId="74" xfId="0" applyBorder="1" applyAlignment="1">
      <alignment horizontal="center" vertical="center" wrapText="1"/>
    </xf>
    <xf numFmtId="0" fontId="3" fillId="0" borderId="35" xfId="0" applyFont="1" applyBorder="1" applyAlignment="1">
      <alignment horizontal="center" vertical="center" wrapText="1"/>
    </xf>
    <xf numFmtId="0" fontId="0" fillId="0" borderId="75" xfId="0" applyBorder="1" applyAlignment="1">
      <alignment horizontal="center" vertical="center"/>
    </xf>
    <xf numFmtId="0" fontId="16" fillId="0" borderId="64" xfId="0" applyFont="1" applyBorder="1" applyAlignment="1" applyProtection="1">
      <alignment horizontal="center" vertical="center" wrapText="1"/>
    </xf>
    <xf numFmtId="0" fontId="16" fillId="0" borderId="4"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7" workbookViewId="0">
      <selection activeCell="B10" sqref="B10"/>
    </sheetView>
  </sheetViews>
  <sheetFormatPr defaultRowHeight="12.75"/>
  <cols>
    <col min="1" max="1" width="33" style="95" bestFit="1" customWidth="1"/>
    <col min="2" max="2" width="97.85546875" style="95" customWidth="1"/>
    <col min="3" max="16384" width="9.140625" style="95"/>
  </cols>
  <sheetData>
    <row r="1" spans="1:2" ht="20.100000000000001" customHeight="1">
      <c r="A1" s="309" t="s">
        <v>1015</v>
      </c>
      <c r="B1" s="310"/>
    </row>
    <row r="2" spans="1:2" ht="20.100000000000001" customHeight="1">
      <c r="A2" s="311"/>
      <c r="B2" s="312"/>
    </row>
    <row r="3" spans="1:2" ht="20.100000000000001" customHeight="1">
      <c r="A3" s="96" t="s">
        <v>1016</v>
      </c>
      <c r="B3" s="307">
        <v>4063937</v>
      </c>
    </row>
    <row r="4" spans="1:2" ht="20.100000000000001" customHeight="1">
      <c r="A4" s="97" t="s">
        <v>1017</v>
      </c>
      <c r="B4" s="231"/>
    </row>
    <row r="5" spans="1:2" ht="20.100000000000001" customHeight="1">
      <c r="A5" s="97"/>
      <c r="B5" s="298"/>
    </row>
    <row r="6" spans="1:2" ht="20.100000000000001" customHeight="1">
      <c r="A6" s="96" t="s">
        <v>1018</v>
      </c>
      <c r="B6" s="98"/>
    </row>
    <row r="7" spans="1:2" ht="20.100000000000001" customHeight="1">
      <c r="A7" s="99" t="s">
        <v>1019</v>
      </c>
      <c r="B7" s="306" t="s">
        <v>2147</v>
      </c>
    </row>
    <row r="8" spans="1:2" ht="20.100000000000001" customHeight="1">
      <c r="A8" s="99" t="s">
        <v>1020</v>
      </c>
      <c r="B8" s="100"/>
    </row>
    <row r="9" spans="1:2" ht="20.100000000000001" customHeight="1">
      <c r="A9" s="99" t="s">
        <v>1021</v>
      </c>
      <c r="B9" s="302" t="s">
        <v>2154</v>
      </c>
    </row>
    <row r="10" spans="1:2" ht="20.100000000000001" customHeight="1">
      <c r="A10" s="99" t="s">
        <v>1022</v>
      </c>
      <c r="B10" s="1"/>
    </row>
    <row r="11" spans="1:2" ht="20.100000000000001" customHeight="1">
      <c r="A11" s="99" t="s">
        <v>1023</v>
      </c>
      <c r="B11" s="102"/>
    </row>
    <row r="12" spans="1:2" ht="20.100000000000001" customHeight="1">
      <c r="A12" s="99" t="s">
        <v>1024</v>
      </c>
      <c r="B12" s="1"/>
    </row>
    <row r="13" spans="1:2" ht="20.100000000000001" customHeight="1">
      <c r="A13" s="99" t="s">
        <v>1025</v>
      </c>
      <c r="B13" s="302" t="s">
        <v>2148</v>
      </c>
    </row>
    <row r="14" spans="1:2" ht="20.100000000000001" customHeight="1">
      <c r="A14" s="99" t="s">
        <v>1026</v>
      </c>
      <c r="B14" s="1"/>
    </row>
    <row r="15" spans="1:2" ht="20.100000000000001" customHeight="1">
      <c r="A15" s="97"/>
      <c r="B15" s="103"/>
    </row>
    <row r="16" spans="1:2" ht="20.100000000000001" customHeight="1">
      <c r="A16" s="96" t="s">
        <v>1027</v>
      </c>
      <c r="B16" s="103"/>
    </row>
    <row r="17" spans="1:2" ht="20.100000000000001" customHeight="1">
      <c r="A17" s="97" t="s">
        <v>1028</v>
      </c>
      <c r="B17" s="304" t="s">
        <v>2149</v>
      </c>
    </row>
    <row r="18" spans="1:2" ht="20.100000000000001" customHeight="1">
      <c r="A18" s="97" t="s">
        <v>1029</v>
      </c>
      <c r="B18" s="304" t="s">
        <v>2150</v>
      </c>
    </row>
    <row r="19" spans="1:2" ht="20.100000000000001" customHeight="1">
      <c r="A19" s="97" t="s">
        <v>1030</v>
      </c>
      <c r="B19" s="305" t="s">
        <v>2151</v>
      </c>
    </row>
    <row r="20" spans="1:2" ht="20.100000000000001" customHeight="1">
      <c r="A20" s="97"/>
      <c r="B20" s="98"/>
    </row>
    <row r="21" spans="1:2" ht="20.100000000000001" customHeight="1">
      <c r="A21" s="96" t="s">
        <v>1031</v>
      </c>
      <c r="B21" s="98"/>
    </row>
    <row r="22" spans="1:2" ht="20.100000000000001" customHeight="1">
      <c r="A22" s="97" t="s">
        <v>1032</v>
      </c>
      <c r="B22" s="101"/>
    </row>
    <row r="23" spans="1:2" ht="20.100000000000001" customHeight="1">
      <c r="A23" s="97" t="s">
        <v>1033</v>
      </c>
      <c r="B23" s="104"/>
    </row>
    <row r="24" spans="1:2" ht="20.100000000000001" customHeight="1">
      <c r="A24" s="97" t="s">
        <v>1034</v>
      </c>
      <c r="B24" s="102"/>
    </row>
    <row r="25" spans="1:2" ht="20.100000000000001" customHeight="1">
      <c r="A25" s="105" t="s">
        <v>1035</v>
      </c>
      <c r="B25" s="102"/>
    </row>
    <row r="26" spans="1:2" ht="20.100000000000001" customHeight="1">
      <c r="A26" s="105" t="s">
        <v>1036</v>
      </c>
      <c r="B26" s="102"/>
    </row>
    <row r="27" spans="1:2" ht="20.100000000000001" customHeight="1">
      <c r="A27" s="97" t="s">
        <v>1037</v>
      </c>
      <c r="B27" s="304" t="s">
        <v>2149</v>
      </c>
    </row>
    <row r="28" spans="1:2" ht="20.100000000000001" customHeight="1">
      <c r="A28" s="97" t="s">
        <v>1038</v>
      </c>
      <c r="B28" s="304" t="s">
        <v>2150</v>
      </c>
    </row>
    <row r="29" spans="1:2" ht="20.100000000000001" customHeight="1">
      <c r="A29" s="106" t="s">
        <v>1039</v>
      </c>
      <c r="B29" s="305" t="s">
        <v>2151</v>
      </c>
    </row>
    <row r="30" spans="1:2" ht="20.100000000000001" customHeight="1"/>
    <row r="31" spans="1:2" ht="20.100000000000001" customHeight="1"/>
    <row r="32" spans="1:2" ht="20.100000000000001" customHeight="1">
      <c r="A32" s="309" t="s">
        <v>1040</v>
      </c>
      <c r="B32" s="310"/>
    </row>
    <row r="33" spans="1:2" ht="20.100000000000001" customHeight="1">
      <c r="A33" s="311"/>
      <c r="B33" s="312"/>
    </row>
    <row r="34" spans="1:2" ht="20.100000000000001" customHeight="1">
      <c r="A34" s="107" t="s">
        <v>1041</v>
      </c>
      <c r="B34" s="101"/>
    </row>
    <row r="35" spans="1:2" ht="20.100000000000001" customHeight="1">
      <c r="A35" s="97"/>
      <c r="B35" s="98"/>
    </row>
    <row r="36" spans="1:2" ht="20.100000000000001" customHeight="1">
      <c r="A36" s="96" t="s">
        <v>1042</v>
      </c>
      <c r="B36" s="98"/>
    </row>
    <row r="37" spans="1:2" ht="20.100000000000001" customHeight="1">
      <c r="A37" s="97" t="s">
        <v>1043</v>
      </c>
      <c r="B37" s="1"/>
    </row>
    <row r="38" spans="1:2" ht="20.100000000000001" customHeight="1">
      <c r="A38" s="97" t="s">
        <v>1044</v>
      </c>
      <c r="B38" s="1"/>
    </row>
    <row r="39" spans="1:2" ht="20.100000000000001" customHeight="1">
      <c r="A39" s="97"/>
      <c r="B39" s="98"/>
    </row>
    <row r="40" spans="1:2" ht="20.100000000000001" customHeight="1">
      <c r="A40" s="96" t="s">
        <v>1045</v>
      </c>
      <c r="B40" s="94"/>
    </row>
    <row r="41" spans="1:2" ht="15" customHeight="1">
      <c r="A41" s="108"/>
      <c r="B41" s="108"/>
    </row>
    <row r="43" spans="1:2" ht="15">
      <c r="A43" s="34" t="s">
        <v>1046</v>
      </c>
      <c r="B43" s="303" t="s">
        <v>2152</v>
      </c>
    </row>
  </sheetData>
  <mergeCells count="2">
    <mergeCell ref="A1:B2"/>
    <mergeCell ref="A32:B33"/>
  </mergeCells>
  <phoneticPr fontId="5" type="noConversion"/>
  <dataValidations count="5">
    <dataValidation type="whole" operator="greaterThanOrEqual" allowBlank="1" showInputMessage="1" showErrorMessage="1" errorTitle="Напомена" error="Мора да внесете број." prompt="Мора да внесете број." sqref="B23">
      <formula1>0</formula1>
    </dataValidation>
    <dataValidation allowBlank="1" showInputMessage="1" showErrorMessage="1" prompt="Види ја страната Претежна дејност и впиши го само кодот на дејноста." sqref="B25 B11"/>
    <dataValidation type="textLength" operator="lessThanOrEqual" allowBlank="1" showInputMessage="1" showErrorMessage="1" errorTitle="Напомена" error="Мора да внесете број со 20 цифри или помалку.." prompt="Мора да внесете број со 20 цифри или помалку." sqref="B13">
      <formula1>20</formula1>
    </dataValidation>
    <dataValidation type="textLength" operator="lessThanOrEqual" allowBlank="1" showInputMessage="1" showErrorMessage="1" errorTitle="Напомена" error="Мора да внесете број со 15 цифри или помалку." prompt="Мора да внесете број со 15 цифри или помалку." sqref="B9">
      <formula1>15</formula1>
    </dataValidation>
    <dataValidation type="textLength" operator="equal" allowBlank="1" showInputMessage="1" showErrorMessage="1" errorTitle="Напомена" error="Мора да внесете број со 8 цифри." prompt="Мора да внесете број со 8 цифри." sqref="B4">
      <formula1>8</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3"/>
  <sheetViews>
    <sheetView tabSelected="1" topLeftCell="A2" zoomScale="90" workbookViewId="0">
      <selection activeCell="F70" sqref="F70"/>
    </sheetView>
  </sheetViews>
  <sheetFormatPr defaultRowHeight="14.25"/>
  <cols>
    <col min="1" max="1" width="4.85546875" style="3" customWidth="1"/>
    <col min="2" max="2" width="7.28515625" style="3" customWidth="1"/>
    <col min="3" max="3" width="61.28515625" style="4" customWidth="1"/>
    <col min="4" max="4" width="8.7109375" style="5" customWidth="1"/>
    <col min="5" max="8" width="15.7109375" style="74" customWidth="1"/>
    <col min="9" max="16384" width="9.140625" style="3"/>
  </cols>
  <sheetData>
    <row r="1" spans="1:8">
      <c r="A1" s="2"/>
    </row>
    <row r="2" spans="1:8" ht="15">
      <c r="B2" s="300" t="s">
        <v>2145</v>
      </c>
      <c r="C2" s="299" t="str">
        <f>'Informacii za pravnoto lice'!B7</f>
        <v>ДСУ СВ.НАУМ ОХРИДСКИ</v>
      </c>
      <c r="D2" s="3"/>
    </row>
    <row r="3" spans="1:8" ht="15">
      <c r="B3" s="300" t="s">
        <v>356</v>
      </c>
      <c r="C3" s="43" t="str">
        <f>'Informacii za pravnoto lice'!B9</f>
        <v>160010337960318</v>
      </c>
      <c r="D3" s="3"/>
    </row>
    <row r="4" spans="1:8" ht="15">
      <c r="B4" s="300" t="s">
        <v>2141</v>
      </c>
      <c r="C4" s="299" t="str">
        <f>'Informacii za pravnoto lice'!B17</f>
        <v>Ул.Васил Ѓоргов бр.47-б</v>
      </c>
      <c r="D4" s="3"/>
    </row>
    <row r="5" spans="1:8" ht="15">
      <c r="B5" s="300" t="s">
        <v>2142</v>
      </c>
      <c r="C5" s="44" t="str">
        <f>'Informacii za pravnoto lice'!B13</f>
        <v>4030974153085</v>
      </c>
      <c r="D5" s="8"/>
    </row>
    <row r="6" spans="1:8" ht="15">
      <c r="B6" s="300" t="s">
        <v>2146</v>
      </c>
      <c r="C6" s="301">
        <f>'Informacii za pravnoto lice'!B3</f>
        <v>4063937</v>
      </c>
      <c r="D6" s="8"/>
    </row>
    <row r="7" spans="1:8" ht="15">
      <c r="B7" s="300" t="s">
        <v>2143</v>
      </c>
      <c r="C7" s="44" t="str">
        <f>'Informacii za pravnoto lice'!B7</f>
        <v>ДСУ СВ.НАУМ ОХРИДСКИ</v>
      </c>
      <c r="D7" s="8"/>
    </row>
    <row r="8" spans="1:8" ht="17.25" customHeight="1">
      <c r="B8" s="300" t="s">
        <v>2144</v>
      </c>
      <c r="C8" s="7" t="str">
        <f>'Informacii za pravnoto lice'!B43</f>
        <v>075/430-320</v>
      </c>
      <c r="D8" s="8"/>
    </row>
    <row r="9" spans="1:8" ht="26.25" customHeight="1">
      <c r="A9" s="315" t="s">
        <v>1048</v>
      </c>
      <c r="B9" s="316"/>
      <c r="C9" s="316"/>
      <c r="D9" s="9"/>
      <c r="E9" s="75"/>
      <c r="F9" s="75"/>
      <c r="G9" s="75"/>
      <c r="H9" s="75"/>
    </row>
    <row r="10" spans="1:8" ht="27.75" customHeight="1" thickBot="1">
      <c r="A10" s="317" t="str">
        <f>B113</f>
        <v xml:space="preserve">           Na den 31.12.2023godina</v>
      </c>
      <c r="B10" s="317"/>
      <c r="C10" s="317"/>
      <c r="D10" s="9"/>
      <c r="E10" s="76" t="s">
        <v>1049</v>
      </c>
      <c r="F10" s="75"/>
      <c r="G10" s="75"/>
      <c r="H10" s="75"/>
    </row>
    <row r="11" spans="1:8" ht="15.75" customHeight="1" thickTop="1">
      <c r="A11" s="318" t="s">
        <v>1050</v>
      </c>
      <c r="B11" s="321" t="s">
        <v>1051</v>
      </c>
      <c r="C11" s="324" t="s">
        <v>1052</v>
      </c>
      <c r="D11" s="313" t="s">
        <v>1053</v>
      </c>
      <c r="E11" s="327" t="s">
        <v>1054</v>
      </c>
      <c r="F11" s="328"/>
      <c r="G11" s="328"/>
      <c r="H11" s="329"/>
    </row>
    <row r="12" spans="1:8" ht="15">
      <c r="A12" s="319"/>
      <c r="B12" s="322"/>
      <c r="C12" s="325"/>
      <c r="D12" s="314"/>
      <c r="E12" s="330" t="s">
        <v>1055</v>
      </c>
      <c r="F12" s="333" t="s">
        <v>1056</v>
      </c>
      <c r="G12" s="334"/>
      <c r="H12" s="335"/>
    </row>
    <row r="13" spans="1:8" ht="14.25" customHeight="1">
      <c r="A13" s="319"/>
      <c r="B13" s="322"/>
      <c r="C13" s="325"/>
      <c r="D13" s="314"/>
      <c r="E13" s="331"/>
      <c r="F13" s="330" t="s">
        <v>1057</v>
      </c>
      <c r="G13" s="330" t="s">
        <v>1058</v>
      </c>
      <c r="H13" s="336" t="s">
        <v>1059</v>
      </c>
    </row>
    <row r="14" spans="1:8" ht="14.25" customHeight="1">
      <c r="A14" s="320"/>
      <c r="B14" s="323"/>
      <c r="C14" s="326"/>
      <c r="D14" s="314"/>
      <c r="E14" s="332"/>
      <c r="F14" s="332"/>
      <c r="G14" s="332"/>
      <c r="H14" s="337"/>
    </row>
    <row r="15" spans="1:8" ht="15.75" thickBot="1">
      <c r="A15" s="120">
        <v>1</v>
      </c>
      <c r="B15" s="121">
        <v>2</v>
      </c>
      <c r="C15" s="121">
        <v>3</v>
      </c>
      <c r="D15" s="122">
        <v>4</v>
      </c>
      <c r="E15" s="123">
        <v>5</v>
      </c>
      <c r="F15" s="123">
        <v>6</v>
      </c>
      <c r="G15" s="123">
        <v>7</v>
      </c>
      <c r="H15" s="124">
        <v>8</v>
      </c>
    </row>
    <row r="16" spans="1:8" ht="15" hidden="1" customHeight="1">
      <c r="A16" s="118"/>
      <c r="B16" s="119"/>
      <c r="C16" s="119"/>
      <c r="D16" s="116" t="s">
        <v>1060</v>
      </c>
      <c r="E16" s="114" t="s">
        <v>1061</v>
      </c>
      <c r="F16" s="114" t="s">
        <v>1062</v>
      </c>
      <c r="G16" s="114" t="s">
        <v>1063</v>
      </c>
      <c r="H16" s="114" t="s">
        <v>1064</v>
      </c>
    </row>
    <row r="17" spans="1:8" ht="15.75" thickTop="1">
      <c r="A17" s="72"/>
      <c r="B17" s="12"/>
      <c r="C17" s="13" t="s">
        <v>102</v>
      </c>
      <c r="D17" s="14" t="s">
        <v>103</v>
      </c>
      <c r="E17" s="77">
        <f>E18+E19+E20+E28+E29</f>
        <v>117327574</v>
      </c>
      <c r="F17" s="77">
        <f>F18+F19+F20+F28+F29</f>
        <v>202292234</v>
      </c>
      <c r="G17" s="77">
        <f>G18+G19+G20+G28+G29</f>
        <v>85951056</v>
      </c>
      <c r="H17" s="91">
        <f>F17-G17</f>
        <v>116341178</v>
      </c>
    </row>
    <row r="18" spans="1:8">
      <c r="A18" s="72">
        <v>1</v>
      </c>
      <c r="B18" s="12" t="s">
        <v>1546</v>
      </c>
      <c r="C18" s="47" t="s">
        <v>344</v>
      </c>
      <c r="D18" s="14" t="s">
        <v>104</v>
      </c>
      <c r="E18" s="78"/>
      <c r="F18" s="78"/>
      <c r="G18" s="78"/>
      <c r="H18" s="91">
        <f t="shared" ref="H18:H66" si="0">F18-G18</f>
        <v>0</v>
      </c>
    </row>
    <row r="19" spans="1:8" ht="42.75">
      <c r="A19" s="72">
        <v>2</v>
      </c>
      <c r="B19" s="16" t="s">
        <v>1547</v>
      </c>
      <c r="C19" s="47" t="s">
        <v>345</v>
      </c>
      <c r="D19" s="14" t="s">
        <v>105</v>
      </c>
      <c r="E19" s="78">
        <v>73178352</v>
      </c>
      <c r="F19" s="78">
        <v>73178352</v>
      </c>
      <c r="G19" s="78"/>
      <c r="H19" s="91">
        <f t="shared" si="0"/>
        <v>73178352</v>
      </c>
    </row>
    <row r="20" spans="1:8">
      <c r="A20" s="72"/>
      <c r="B20" s="12"/>
      <c r="C20" s="47" t="s">
        <v>346</v>
      </c>
      <c r="D20" s="14" t="s">
        <v>106</v>
      </c>
      <c r="E20" s="77">
        <f>E21+E22+E23+E24+E25+E26+E27</f>
        <v>44149222</v>
      </c>
      <c r="F20" s="77">
        <f>F21+F22+F23+F24+F25+F26+F27</f>
        <v>129113882</v>
      </c>
      <c r="G20" s="77">
        <f>G21+G22+G23+G24+G25+G26+G27</f>
        <v>85951056</v>
      </c>
      <c r="H20" s="91">
        <f>H21+H22+H23+H24+H25+H26+H27</f>
        <v>43162826</v>
      </c>
    </row>
    <row r="21" spans="1:8">
      <c r="A21" s="72">
        <v>3</v>
      </c>
      <c r="B21" s="12" t="s">
        <v>1548</v>
      </c>
      <c r="C21" s="47" t="s">
        <v>347</v>
      </c>
      <c r="D21" s="14" t="s">
        <v>107</v>
      </c>
      <c r="E21" s="78">
        <v>33092366</v>
      </c>
      <c r="F21" s="78">
        <v>69564568</v>
      </c>
      <c r="G21" s="78">
        <v>37216648</v>
      </c>
      <c r="H21" s="91">
        <f t="shared" si="0"/>
        <v>32347920</v>
      </c>
    </row>
    <row r="22" spans="1:8">
      <c r="A22" s="72">
        <v>4</v>
      </c>
      <c r="B22" s="12" t="s">
        <v>1549</v>
      </c>
      <c r="C22" s="47" t="s">
        <v>348</v>
      </c>
      <c r="D22" s="14" t="s">
        <v>108</v>
      </c>
      <c r="E22" s="78"/>
      <c r="F22" s="78"/>
      <c r="G22" s="78"/>
      <c r="H22" s="91">
        <f t="shared" si="0"/>
        <v>0</v>
      </c>
    </row>
    <row r="23" spans="1:8">
      <c r="A23" s="72">
        <v>5</v>
      </c>
      <c r="B23" s="12" t="s">
        <v>496</v>
      </c>
      <c r="C23" s="47" t="s">
        <v>349</v>
      </c>
      <c r="D23" s="14" t="s">
        <v>109</v>
      </c>
      <c r="E23" s="78">
        <v>10779971</v>
      </c>
      <c r="F23" s="78">
        <v>59272429</v>
      </c>
      <c r="G23" s="78">
        <v>48734408</v>
      </c>
      <c r="H23" s="91">
        <f t="shared" si="0"/>
        <v>10538021</v>
      </c>
    </row>
    <row r="24" spans="1:8">
      <c r="A24" s="72">
        <v>6</v>
      </c>
      <c r="B24" s="12" t="s">
        <v>497</v>
      </c>
      <c r="C24" s="47" t="s">
        <v>350</v>
      </c>
      <c r="D24" s="14" t="s">
        <v>110</v>
      </c>
      <c r="E24" s="78"/>
      <c r="F24" s="78"/>
      <c r="G24" s="78"/>
      <c r="H24" s="91">
        <f t="shared" si="0"/>
        <v>0</v>
      </c>
    </row>
    <row r="25" spans="1:8">
      <c r="A25" s="72">
        <v>7</v>
      </c>
      <c r="B25" s="12" t="s">
        <v>498</v>
      </c>
      <c r="C25" s="47" t="s">
        <v>351</v>
      </c>
      <c r="D25" s="14" t="s">
        <v>111</v>
      </c>
      <c r="E25" s="78"/>
      <c r="F25" s="78"/>
      <c r="G25" s="78"/>
      <c r="H25" s="91">
        <f t="shared" si="0"/>
        <v>0</v>
      </c>
    </row>
    <row r="26" spans="1:8">
      <c r="A26" s="72">
        <v>8</v>
      </c>
      <c r="B26" s="12" t="s">
        <v>499</v>
      </c>
      <c r="C26" s="47" t="s">
        <v>352</v>
      </c>
      <c r="D26" s="14" t="s">
        <v>112</v>
      </c>
      <c r="E26" s="78">
        <v>276885</v>
      </c>
      <c r="F26" s="78">
        <v>276885</v>
      </c>
      <c r="G26" s="78"/>
      <c r="H26" s="91">
        <f t="shared" si="0"/>
        <v>276885</v>
      </c>
    </row>
    <row r="27" spans="1:8">
      <c r="A27" s="72">
        <v>9</v>
      </c>
      <c r="B27" s="12" t="s">
        <v>500</v>
      </c>
      <c r="C27" s="47" t="s">
        <v>353</v>
      </c>
      <c r="D27" s="14" t="s">
        <v>113</v>
      </c>
      <c r="E27" s="78"/>
      <c r="F27" s="78"/>
      <c r="G27" s="78"/>
      <c r="H27" s="91">
        <f t="shared" si="0"/>
        <v>0</v>
      </c>
    </row>
    <row r="28" spans="1:8">
      <c r="A28" s="72">
        <v>10</v>
      </c>
      <c r="B28" s="12" t="s">
        <v>1837</v>
      </c>
      <c r="C28" s="109" t="s">
        <v>1412</v>
      </c>
      <c r="D28" s="14" t="s">
        <v>114</v>
      </c>
      <c r="E28" s="78"/>
      <c r="F28" s="78"/>
      <c r="G28" s="78"/>
      <c r="H28" s="91">
        <f t="shared" si="0"/>
        <v>0</v>
      </c>
    </row>
    <row r="29" spans="1:8">
      <c r="A29" s="72">
        <v>11</v>
      </c>
      <c r="B29" s="12" t="s">
        <v>1182</v>
      </c>
      <c r="C29" s="109" t="s">
        <v>354</v>
      </c>
      <c r="D29" s="14" t="s">
        <v>115</v>
      </c>
      <c r="E29" s="78"/>
      <c r="F29" s="78"/>
      <c r="G29" s="78"/>
      <c r="H29" s="91">
        <f t="shared" si="0"/>
        <v>0</v>
      </c>
    </row>
    <row r="30" spans="1:8" s="20" customFormat="1" ht="29.25">
      <c r="A30" s="134"/>
      <c r="B30" s="16"/>
      <c r="C30" s="19" t="s">
        <v>116</v>
      </c>
      <c r="D30" s="14" t="s">
        <v>117</v>
      </c>
      <c r="E30" s="79">
        <f>E31+E40+E41+E46+E47+E48+E49+E50+E51+E52</f>
        <v>5126823</v>
      </c>
      <c r="F30" s="79">
        <f>F31+F40+F41+F46+F47+F48+F49+F50+F51+F52</f>
        <v>5224986</v>
      </c>
      <c r="G30" s="79">
        <f>G31+G40+G41+G46+G47+G48+G49+G50+G51+G52</f>
        <v>0</v>
      </c>
      <c r="H30" s="91">
        <f t="shared" si="0"/>
        <v>5224986</v>
      </c>
    </row>
    <row r="31" spans="1:8">
      <c r="A31" s="72"/>
      <c r="B31" s="12"/>
      <c r="C31" s="47" t="s">
        <v>355</v>
      </c>
      <c r="D31" s="14" t="s">
        <v>118</v>
      </c>
      <c r="E31" s="77">
        <f>E32+E33+E34+E35+E36+E37+E38+E39</f>
        <v>0</v>
      </c>
      <c r="F31" s="77">
        <f>F32+F33+F34+F35+F36+F37+F38+F39</f>
        <v>0</v>
      </c>
      <c r="G31" s="77">
        <f>G32+G33+G34+G35+G36+G37+G38+G39</f>
        <v>0</v>
      </c>
      <c r="H31" s="91">
        <f t="shared" si="0"/>
        <v>0</v>
      </c>
    </row>
    <row r="32" spans="1:8">
      <c r="A32" s="72">
        <v>12</v>
      </c>
      <c r="B32" s="12" t="s">
        <v>1905</v>
      </c>
      <c r="C32" s="47" t="s">
        <v>356</v>
      </c>
      <c r="D32" s="14" t="s">
        <v>119</v>
      </c>
      <c r="E32" s="78"/>
      <c r="F32" s="78"/>
      <c r="G32" s="78"/>
      <c r="H32" s="91">
        <f t="shared" si="0"/>
        <v>0</v>
      </c>
    </row>
    <row r="33" spans="1:8">
      <c r="A33" s="72">
        <v>13</v>
      </c>
      <c r="B33" s="12" t="s">
        <v>1906</v>
      </c>
      <c r="C33" s="47" t="s">
        <v>357</v>
      </c>
      <c r="D33" s="14" t="s">
        <v>120</v>
      </c>
      <c r="E33" s="78"/>
      <c r="F33" s="78"/>
      <c r="G33" s="78"/>
      <c r="H33" s="91">
        <f t="shared" si="0"/>
        <v>0</v>
      </c>
    </row>
    <row r="34" spans="1:8">
      <c r="A34" s="72">
        <v>14</v>
      </c>
      <c r="B34" s="12" t="s">
        <v>1907</v>
      </c>
      <c r="C34" s="47" t="s">
        <v>358</v>
      </c>
      <c r="D34" s="14" t="s">
        <v>121</v>
      </c>
      <c r="E34" s="78"/>
      <c r="F34" s="78"/>
      <c r="G34" s="78"/>
      <c r="H34" s="91">
        <f t="shared" si="0"/>
        <v>0</v>
      </c>
    </row>
    <row r="35" spans="1:8">
      <c r="A35" s="72">
        <v>15</v>
      </c>
      <c r="B35" s="12" t="s">
        <v>1908</v>
      </c>
      <c r="C35" s="47" t="s">
        <v>359</v>
      </c>
      <c r="D35" s="14" t="s">
        <v>122</v>
      </c>
      <c r="E35" s="78"/>
      <c r="F35" s="78"/>
      <c r="G35" s="78"/>
      <c r="H35" s="91">
        <f t="shared" si="0"/>
        <v>0</v>
      </c>
    </row>
    <row r="36" spans="1:8">
      <c r="A36" s="72">
        <v>16</v>
      </c>
      <c r="B36" s="12" t="s">
        <v>1909</v>
      </c>
      <c r="C36" s="47" t="s">
        <v>360</v>
      </c>
      <c r="D36" s="14" t="s">
        <v>123</v>
      </c>
      <c r="E36" s="78"/>
      <c r="F36" s="78"/>
      <c r="G36" s="78"/>
      <c r="H36" s="91">
        <f t="shared" si="0"/>
        <v>0</v>
      </c>
    </row>
    <row r="37" spans="1:8">
      <c r="A37" s="72">
        <v>17</v>
      </c>
      <c r="B37" s="12" t="s">
        <v>378</v>
      </c>
      <c r="C37" s="47" t="s">
        <v>361</v>
      </c>
      <c r="D37" s="14" t="s">
        <v>124</v>
      </c>
      <c r="E37" s="78"/>
      <c r="F37" s="78"/>
      <c r="G37" s="78"/>
      <c r="H37" s="91">
        <f t="shared" si="0"/>
        <v>0</v>
      </c>
    </row>
    <row r="38" spans="1:8">
      <c r="A38" s="72">
        <v>18</v>
      </c>
      <c r="B38" s="12" t="s">
        <v>379</v>
      </c>
      <c r="C38" s="47" t="s">
        <v>362</v>
      </c>
      <c r="D38" s="14" t="s">
        <v>125</v>
      </c>
      <c r="E38" s="78"/>
      <c r="F38" s="78"/>
      <c r="G38" s="78"/>
      <c r="H38" s="91">
        <f t="shared" si="0"/>
        <v>0</v>
      </c>
    </row>
    <row r="39" spans="1:8">
      <c r="A39" s="72">
        <v>19</v>
      </c>
      <c r="B39" s="12" t="s">
        <v>501</v>
      </c>
      <c r="C39" s="47" t="s">
        <v>363</v>
      </c>
      <c r="D39" s="14" t="s">
        <v>126</v>
      </c>
      <c r="E39" s="78"/>
      <c r="F39" s="78"/>
      <c r="G39" s="78"/>
      <c r="H39" s="91">
        <f t="shared" si="0"/>
        <v>0</v>
      </c>
    </row>
    <row r="40" spans="1:8">
      <c r="A40" s="72">
        <v>20</v>
      </c>
      <c r="B40" s="12" t="s">
        <v>1189</v>
      </c>
      <c r="C40" s="47" t="s">
        <v>364</v>
      </c>
      <c r="D40" s="14" t="s">
        <v>127</v>
      </c>
      <c r="E40" s="78"/>
      <c r="F40" s="78"/>
      <c r="G40" s="78"/>
      <c r="H40" s="91">
        <f t="shared" si="0"/>
        <v>0</v>
      </c>
    </row>
    <row r="41" spans="1:8">
      <c r="A41" s="72"/>
      <c r="B41" s="12"/>
      <c r="C41" s="47" t="s">
        <v>365</v>
      </c>
      <c r="D41" s="14" t="s">
        <v>128</v>
      </c>
      <c r="E41" s="77">
        <f>E42+E43+E44+E45</f>
        <v>0</v>
      </c>
      <c r="F41" s="77">
        <f>F42+F43+F44+F45</f>
        <v>0</v>
      </c>
      <c r="G41" s="77">
        <f>G42+G43+G44+G45</f>
        <v>0</v>
      </c>
      <c r="H41" s="91">
        <f t="shared" si="0"/>
        <v>0</v>
      </c>
    </row>
    <row r="42" spans="1:8">
      <c r="A42" s="72">
        <v>21</v>
      </c>
      <c r="B42" s="12" t="s">
        <v>112</v>
      </c>
      <c r="C42" s="47" t="s">
        <v>366</v>
      </c>
      <c r="D42" s="14" t="s">
        <v>129</v>
      </c>
      <c r="E42" s="78"/>
      <c r="F42" s="78"/>
      <c r="G42" s="78"/>
      <c r="H42" s="91">
        <f t="shared" si="0"/>
        <v>0</v>
      </c>
    </row>
    <row r="43" spans="1:8">
      <c r="A43" s="72">
        <v>22</v>
      </c>
      <c r="B43" s="12" t="s">
        <v>113</v>
      </c>
      <c r="C43" s="47" t="s">
        <v>367</v>
      </c>
      <c r="D43" s="14" t="s">
        <v>130</v>
      </c>
      <c r="E43" s="78"/>
      <c r="F43" s="78"/>
      <c r="G43" s="78"/>
      <c r="H43" s="91">
        <f t="shared" si="0"/>
        <v>0</v>
      </c>
    </row>
    <row r="44" spans="1:8">
      <c r="A44" s="72">
        <v>23</v>
      </c>
      <c r="B44" s="12" t="s">
        <v>502</v>
      </c>
      <c r="C44" s="47" t="s">
        <v>368</v>
      </c>
      <c r="D44" s="14" t="s">
        <v>131</v>
      </c>
      <c r="E44" s="78"/>
      <c r="F44" s="78"/>
      <c r="G44" s="78"/>
      <c r="H44" s="91">
        <f t="shared" si="0"/>
        <v>0</v>
      </c>
    </row>
    <row r="45" spans="1:8">
      <c r="A45" s="72">
        <v>24</v>
      </c>
      <c r="B45" s="12" t="s">
        <v>503</v>
      </c>
      <c r="C45" s="47" t="s">
        <v>369</v>
      </c>
      <c r="D45" s="14" t="s">
        <v>132</v>
      </c>
      <c r="E45" s="78"/>
      <c r="F45" s="78"/>
      <c r="G45" s="78"/>
      <c r="H45" s="91">
        <f t="shared" si="0"/>
        <v>0</v>
      </c>
    </row>
    <row r="46" spans="1:8">
      <c r="A46" s="72">
        <v>25</v>
      </c>
      <c r="B46" s="12" t="s">
        <v>1191</v>
      </c>
      <c r="C46" s="47" t="s">
        <v>370</v>
      </c>
      <c r="D46" s="14" t="s">
        <v>133</v>
      </c>
      <c r="E46" s="78"/>
      <c r="F46" s="78"/>
      <c r="G46" s="78"/>
      <c r="H46" s="91">
        <f t="shared" si="0"/>
        <v>0</v>
      </c>
    </row>
    <row r="47" spans="1:8">
      <c r="A47" s="72">
        <v>26</v>
      </c>
      <c r="B47" s="12" t="s">
        <v>1192</v>
      </c>
      <c r="C47" s="47" t="s">
        <v>371</v>
      </c>
      <c r="D47" s="14" t="s">
        <v>134</v>
      </c>
      <c r="E47" s="78"/>
      <c r="F47" s="78"/>
      <c r="G47" s="78"/>
      <c r="H47" s="91">
        <f t="shared" si="0"/>
        <v>0</v>
      </c>
    </row>
    <row r="48" spans="1:8">
      <c r="A48" s="72">
        <v>27</v>
      </c>
      <c r="B48" s="12" t="s">
        <v>1193</v>
      </c>
      <c r="C48" s="47" t="s">
        <v>372</v>
      </c>
      <c r="D48" s="14" t="s">
        <v>135</v>
      </c>
      <c r="E48" s="78"/>
      <c r="F48" s="78"/>
      <c r="G48" s="78"/>
      <c r="H48" s="91">
        <f t="shared" si="0"/>
        <v>0</v>
      </c>
    </row>
    <row r="49" spans="1:8">
      <c r="A49" s="72">
        <v>28</v>
      </c>
      <c r="B49" s="12" t="s">
        <v>1194</v>
      </c>
      <c r="C49" s="47" t="s">
        <v>373</v>
      </c>
      <c r="D49" s="14" t="s">
        <v>136</v>
      </c>
      <c r="E49" s="78"/>
      <c r="F49" s="78"/>
      <c r="G49" s="78"/>
      <c r="H49" s="91">
        <f t="shared" si="0"/>
        <v>0</v>
      </c>
    </row>
    <row r="50" spans="1:8">
      <c r="A50" s="72">
        <v>29</v>
      </c>
      <c r="B50" s="12" t="s">
        <v>1195</v>
      </c>
      <c r="C50" s="47" t="s">
        <v>374</v>
      </c>
      <c r="D50" s="14" t="s">
        <v>137</v>
      </c>
      <c r="E50" s="78"/>
      <c r="F50" s="78"/>
      <c r="G50" s="78"/>
      <c r="H50" s="91">
        <f t="shared" si="0"/>
        <v>0</v>
      </c>
    </row>
    <row r="51" spans="1:8">
      <c r="A51" s="72">
        <v>30</v>
      </c>
      <c r="B51" s="12" t="s">
        <v>504</v>
      </c>
      <c r="C51" s="47" t="s">
        <v>375</v>
      </c>
      <c r="D51" s="14" t="s">
        <v>138</v>
      </c>
      <c r="E51" s="78"/>
      <c r="F51" s="78"/>
      <c r="G51" s="78"/>
      <c r="H51" s="91">
        <f t="shared" si="0"/>
        <v>0</v>
      </c>
    </row>
    <row r="52" spans="1:8">
      <c r="A52" s="72">
        <v>31</v>
      </c>
      <c r="B52" s="12" t="s">
        <v>1796</v>
      </c>
      <c r="C52" s="47" t="s">
        <v>376</v>
      </c>
      <c r="D52" s="14" t="s">
        <v>139</v>
      </c>
      <c r="E52" s="78">
        <v>5126823</v>
      </c>
      <c r="F52" s="78">
        <v>5224986</v>
      </c>
      <c r="G52" s="78"/>
      <c r="H52" s="91">
        <f t="shared" si="0"/>
        <v>5224986</v>
      </c>
    </row>
    <row r="53" spans="1:8" ht="30">
      <c r="A53" s="72"/>
      <c r="B53" s="12"/>
      <c r="C53" s="19" t="s">
        <v>140</v>
      </c>
      <c r="D53" s="14" t="s">
        <v>141</v>
      </c>
      <c r="E53" s="77">
        <f>E54+E55+E56+E57+E58+E59</f>
        <v>85156</v>
      </c>
      <c r="F53" s="77">
        <f>F54+F55+F56+F57+F58+F59</f>
        <v>231383</v>
      </c>
      <c r="G53" s="77">
        <f>G54+G55+G56+G57+G58+G59</f>
        <v>4744</v>
      </c>
      <c r="H53" s="91">
        <f t="shared" si="0"/>
        <v>226639</v>
      </c>
    </row>
    <row r="54" spans="1:8">
      <c r="A54" s="72">
        <v>32</v>
      </c>
      <c r="B54" s="12" t="s">
        <v>1209</v>
      </c>
      <c r="C54" s="17" t="s">
        <v>142</v>
      </c>
      <c r="D54" s="14" t="s">
        <v>143</v>
      </c>
      <c r="E54" s="78">
        <v>85156</v>
      </c>
      <c r="F54" s="78">
        <v>226639</v>
      </c>
      <c r="G54" s="78"/>
      <c r="H54" s="91">
        <f t="shared" si="0"/>
        <v>226639</v>
      </c>
    </row>
    <row r="55" spans="1:8">
      <c r="A55" s="72">
        <v>33</v>
      </c>
      <c r="B55" s="12" t="s">
        <v>1210</v>
      </c>
      <c r="C55" s="17" t="s">
        <v>144</v>
      </c>
      <c r="D55" s="14" t="s">
        <v>145</v>
      </c>
      <c r="E55" s="78"/>
      <c r="F55" s="78"/>
      <c r="G55" s="78"/>
      <c r="H55" s="91">
        <f t="shared" si="0"/>
        <v>0</v>
      </c>
    </row>
    <row r="56" spans="1:8">
      <c r="A56" s="72">
        <v>34</v>
      </c>
      <c r="B56" s="12" t="s">
        <v>1214</v>
      </c>
      <c r="C56" s="17" t="s">
        <v>146</v>
      </c>
      <c r="D56" s="14" t="s">
        <v>147</v>
      </c>
      <c r="E56" s="78"/>
      <c r="F56" s="78">
        <v>4744</v>
      </c>
      <c r="G56" s="78">
        <v>4744</v>
      </c>
      <c r="H56" s="91">
        <f t="shared" si="0"/>
        <v>0</v>
      </c>
    </row>
    <row r="57" spans="1:8">
      <c r="A57" s="72">
        <v>35</v>
      </c>
      <c r="B57" s="12" t="s">
        <v>505</v>
      </c>
      <c r="C57" s="17" t="s">
        <v>148</v>
      </c>
      <c r="D57" s="14" t="s">
        <v>149</v>
      </c>
      <c r="E57" s="78"/>
      <c r="F57" s="78"/>
      <c r="G57" s="78"/>
      <c r="H57" s="91">
        <f t="shared" si="0"/>
        <v>0</v>
      </c>
    </row>
    <row r="58" spans="1:8">
      <c r="A58" s="72">
        <v>36</v>
      </c>
      <c r="B58" s="12" t="s">
        <v>506</v>
      </c>
      <c r="C58" s="17" t="s">
        <v>150</v>
      </c>
      <c r="D58" s="14" t="s">
        <v>151</v>
      </c>
      <c r="E58" s="78"/>
      <c r="F58" s="78"/>
      <c r="G58" s="78"/>
      <c r="H58" s="91">
        <f t="shared" si="0"/>
        <v>0</v>
      </c>
    </row>
    <row r="59" spans="1:8">
      <c r="A59" s="72">
        <v>37</v>
      </c>
      <c r="B59" s="12" t="s">
        <v>507</v>
      </c>
      <c r="C59" s="17" t="s">
        <v>152</v>
      </c>
      <c r="D59" s="14" t="s">
        <v>153</v>
      </c>
      <c r="E59" s="78"/>
      <c r="F59" s="78"/>
      <c r="G59" s="78"/>
      <c r="H59" s="91">
        <f t="shared" si="0"/>
        <v>0</v>
      </c>
    </row>
    <row r="60" spans="1:8" ht="30">
      <c r="A60" s="72"/>
      <c r="B60" s="12"/>
      <c r="C60" s="19" t="s">
        <v>154</v>
      </c>
      <c r="D60" s="14" t="s">
        <v>155</v>
      </c>
      <c r="E60" s="77">
        <f>E61+E62+E63</f>
        <v>0</v>
      </c>
      <c r="F60" s="77">
        <f>F61+F62+F63</f>
        <v>0</v>
      </c>
      <c r="G60" s="77">
        <f>G61+G62+G63</f>
        <v>0</v>
      </c>
      <c r="H60" s="91">
        <f t="shared" si="0"/>
        <v>0</v>
      </c>
    </row>
    <row r="61" spans="1:8">
      <c r="A61" s="72">
        <v>38</v>
      </c>
      <c r="B61" s="12" t="s">
        <v>1895</v>
      </c>
      <c r="C61" s="17" t="s">
        <v>156</v>
      </c>
      <c r="D61" s="14" t="s">
        <v>157</v>
      </c>
      <c r="E61" s="78"/>
      <c r="F61" s="78"/>
      <c r="G61" s="78"/>
      <c r="H61" s="91">
        <f t="shared" si="0"/>
        <v>0</v>
      </c>
    </row>
    <row r="62" spans="1:8">
      <c r="A62" s="72">
        <v>39</v>
      </c>
      <c r="B62" s="12" t="s">
        <v>1897</v>
      </c>
      <c r="C62" s="17" t="s">
        <v>158</v>
      </c>
      <c r="D62" s="14" t="s">
        <v>159</v>
      </c>
      <c r="E62" s="78"/>
      <c r="F62" s="78"/>
      <c r="G62" s="78"/>
      <c r="H62" s="91">
        <f t="shared" si="0"/>
        <v>0</v>
      </c>
    </row>
    <row r="63" spans="1:8" ht="15" thickBot="1">
      <c r="A63" s="73">
        <v>40</v>
      </c>
      <c r="B63" s="136" t="s">
        <v>1899</v>
      </c>
      <c r="C63" s="17" t="s">
        <v>160</v>
      </c>
      <c r="D63" s="14" t="s">
        <v>161</v>
      </c>
      <c r="E63" s="78"/>
      <c r="F63" s="78"/>
      <c r="G63" s="78"/>
      <c r="H63" s="91">
        <f t="shared" si="0"/>
        <v>0</v>
      </c>
    </row>
    <row r="64" spans="1:8" ht="15" thickTop="1">
      <c r="A64" s="150">
        <v>41</v>
      </c>
      <c r="B64" s="151" t="s">
        <v>1186</v>
      </c>
      <c r="C64" s="47" t="s">
        <v>377</v>
      </c>
      <c r="D64" s="14" t="s">
        <v>162</v>
      </c>
      <c r="E64" s="78"/>
      <c r="F64" s="78"/>
      <c r="G64" s="78"/>
      <c r="H64" s="91">
        <f t="shared" si="0"/>
        <v>0</v>
      </c>
    </row>
    <row r="65" spans="1:8" ht="15">
      <c r="A65" s="72"/>
      <c r="B65" s="12"/>
      <c r="C65" s="21" t="s">
        <v>163</v>
      </c>
      <c r="D65" s="14" t="s">
        <v>164</v>
      </c>
      <c r="E65" s="80">
        <f>E17+E30+E53+E60+E64</f>
        <v>122539553</v>
      </c>
      <c r="F65" s="80">
        <f>F17+F30+F53+F60+F64</f>
        <v>207748603</v>
      </c>
      <c r="G65" s="80">
        <f>G17+G30+G53+G60+G64</f>
        <v>85955800</v>
      </c>
      <c r="H65" s="91">
        <f t="shared" si="0"/>
        <v>121792803</v>
      </c>
    </row>
    <row r="66" spans="1:8" ht="15" thickBot="1">
      <c r="A66" s="72">
        <v>42</v>
      </c>
      <c r="B66" s="12" t="s">
        <v>508</v>
      </c>
      <c r="C66" s="17" t="s">
        <v>165</v>
      </c>
      <c r="D66" s="14" t="s">
        <v>166</v>
      </c>
      <c r="E66" s="81"/>
      <c r="F66" s="81"/>
      <c r="G66" s="135"/>
      <c r="H66" s="260">
        <f t="shared" si="0"/>
        <v>0</v>
      </c>
    </row>
    <row r="67" spans="1:8" ht="15" hidden="1" customHeight="1">
      <c r="A67" s="148"/>
      <c r="B67" s="10"/>
      <c r="C67" s="10"/>
      <c r="D67" s="22" t="s">
        <v>1060</v>
      </c>
      <c r="E67" s="82" t="s">
        <v>1061</v>
      </c>
      <c r="F67" s="82" t="s">
        <v>1062</v>
      </c>
      <c r="G67" s="83"/>
      <c r="H67" s="84"/>
    </row>
    <row r="68" spans="1:8" ht="15.75" thickTop="1">
      <c r="A68" s="72"/>
      <c r="B68" s="11"/>
      <c r="C68" s="13" t="s">
        <v>167</v>
      </c>
      <c r="D68" s="14" t="s">
        <v>168</v>
      </c>
      <c r="E68" s="85">
        <f>E69+E70</f>
        <v>117412730</v>
      </c>
      <c r="F68" s="128">
        <f>F69+F70</f>
        <v>116567817</v>
      </c>
      <c r="G68" s="84"/>
      <c r="H68" s="84"/>
    </row>
    <row r="69" spans="1:8">
      <c r="A69" s="72">
        <v>43</v>
      </c>
      <c r="B69" s="12" t="s">
        <v>509</v>
      </c>
      <c r="C69" s="17" t="s">
        <v>169</v>
      </c>
      <c r="D69" s="14" t="s">
        <v>170</v>
      </c>
      <c r="E69" s="90">
        <v>117412730</v>
      </c>
      <c r="F69" s="90">
        <v>116341178</v>
      </c>
      <c r="G69" s="76"/>
      <c r="H69" s="76"/>
    </row>
    <row r="70" spans="1:8" ht="28.5">
      <c r="A70" s="72">
        <v>44</v>
      </c>
      <c r="B70" s="12" t="s">
        <v>510</v>
      </c>
      <c r="C70" s="23" t="s">
        <v>1413</v>
      </c>
      <c r="D70" s="14" t="s">
        <v>1365</v>
      </c>
      <c r="E70" s="86"/>
      <c r="F70" s="90">
        <v>226639</v>
      </c>
      <c r="G70" s="76"/>
      <c r="H70" s="76"/>
    </row>
    <row r="71" spans="1:8" ht="15">
      <c r="A71" s="72">
        <v>45</v>
      </c>
      <c r="B71" s="12" t="s">
        <v>511</v>
      </c>
      <c r="C71" s="24" t="s">
        <v>1366</v>
      </c>
      <c r="D71" s="14" t="s">
        <v>1367</v>
      </c>
      <c r="E71" s="86"/>
      <c r="F71" s="90"/>
      <c r="G71" s="76"/>
      <c r="H71" s="76"/>
    </row>
    <row r="72" spans="1:8" ht="15">
      <c r="A72" s="72"/>
      <c r="B72" s="12"/>
      <c r="C72" s="13" t="s">
        <v>1368</v>
      </c>
      <c r="D72" s="14" t="s">
        <v>1369</v>
      </c>
      <c r="E72" s="87">
        <f>E73+E74+E75+E76+E77+E78+E79</f>
        <v>0</v>
      </c>
      <c r="F72" s="91">
        <f>F73+F74+F75+F76+F77+F78+F79</f>
        <v>0</v>
      </c>
      <c r="G72" s="76"/>
      <c r="H72" s="76"/>
    </row>
    <row r="73" spans="1:8">
      <c r="A73" s="72">
        <v>46</v>
      </c>
      <c r="B73" s="12" t="s">
        <v>512</v>
      </c>
      <c r="C73" s="17" t="s">
        <v>1370</v>
      </c>
      <c r="D73" s="14" t="s">
        <v>1371</v>
      </c>
      <c r="E73" s="86"/>
      <c r="F73" s="90"/>
      <c r="G73" s="76"/>
      <c r="H73" s="76"/>
    </row>
    <row r="74" spans="1:8">
      <c r="A74" s="72">
        <v>47</v>
      </c>
      <c r="B74" s="12" t="s">
        <v>513</v>
      </c>
      <c r="C74" s="15" t="s">
        <v>1372</v>
      </c>
      <c r="D74" s="14" t="s">
        <v>1373</v>
      </c>
      <c r="E74" s="86"/>
      <c r="F74" s="90"/>
      <c r="G74" s="76"/>
      <c r="H74" s="76"/>
    </row>
    <row r="75" spans="1:8">
      <c r="A75" s="72">
        <v>48</v>
      </c>
      <c r="B75" s="12" t="s">
        <v>514</v>
      </c>
      <c r="C75" s="17" t="s">
        <v>1374</v>
      </c>
      <c r="D75" s="14" t="s">
        <v>1375</v>
      </c>
      <c r="E75" s="86"/>
      <c r="F75" s="90"/>
      <c r="G75" s="76"/>
      <c r="H75" s="76"/>
    </row>
    <row r="76" spans="1:8">
      <c r="A76" s="72">
        <v>49</v>
      </c>
      <c r="B76" s="12" t="s">
        <v>515</v>
      </c>
      <c r="C76" s="17" t="s">
        <v>1376</v>
      </c>
      <c r="D76" s="14" t="s">
        <v>1377</v>
      </c>
      <c r="E76" s="86"/>
      <c r="F76" s="90"/>
      <c r="G76" s="76"/>
      <c r="H76" s="76"/>
    </row>
    <row r="77" spans="1:8">
      <c r="A77" s="72">
        <v>50</v>
      </c>
      <c r="B77" s="12" t="s">
        <v>516</v>
      </c>
      <c r="C77" s="17" t="s">
        <v>1378</v>
      </c>
      <c r="D77" s="14" t="s">
        <v>1379</v>
      </c>
      <c r="E77" s="86"/>
      <c r="F77" s="90"/>
      <c r="G77" s="76"/>
      <c r="H77" s="76"/>
    </row>
    <row r="78" spans="1:8">
      <c r="A78" s="72">
        <v>51</v>
      </c>
      <c r="B78" s="12" t="s">
        <v>517</v>
      </c>
      <c r="C78" s="17" t="s">
        <v>1380</v>
      </c>
      <c r="D78" s="14" t="s">
        <v>1381</v>
      </c>
      <c r="E78" s="86"/>
      <c r="F78" s="90"/>
      <c r="G78" s="76"/>
      <c r="H78" s="76"/>
    </row>
    <row r="79" spans="1:8">
      <c r="A79" s="72">
        <v>52</v>
      </c>
      <c r="B79" s="12" t="s">
        <v>518</v>
      </c>
      <c r="C79" s="17" t="s">
        <v>1382</v>
      </c>
      <c r="D79" s="14" t="s">
        <v>1383</v>
      </c>
      <c r="E79" s="86"/>
      <c r="F79" s="90"/>
      <c r="G79" s="76"/>
      <c r="H79" s="76"/>
    </row>
    <row r="80" spans="1:8" ht="29.25">
      <c r="A80" s="72"/>
      <c r="B80" s="12"/>
      <c r="C80" s="19" t="s">
        <v>1384</v>
      </c>
      <c r="D80" s="14" t="s">
        <v>1385</v>
      </c>
      <c r="E80" s="87">
        <f>E81+E82+E87+E88+E96+E102+E103+E104+E105</f>
        <v>5126823</v>
      </c>
      <c r="F80" s="91">
        <f>F81+F82+F87+F88+F96+F102+F103+F104+F105</f>
        <v>5224986</v>
      </c>
      <c r="G80" s="76"/>
      <c r="H80" s="76"/>
    </row>
    <row r="81" spans="1:8">
      <c r="A81" s="72">
        <v>53</v>
      </c>
      <c r="B81" s="12" t="s">
        <v>1199</v>
      </c>
      <c r="C81" s="17" t="s">
        <v>1386</v>
      </c>
      <c r="D81" s="14" t="s">
        <v>1387</v>
      </c>
      <c r="E81" s="86"/>
      <c r="F81" s="90"/>
      <c r="G81" s="76"/>
      <c r="H81" s="76"/>
    </row>
    <row r="82" spans="1:8">
      <c r="A82" s="72"/>
      <c r="B82" s="12"/>
      <c r="C82" s="17" t="s">
        <v>1388</v>
      </c>
      <c r="D82" s="14" t="s">
        <v>1389</v>
      </c>
      <c r="E82" s="87">
        <f>E83+E84+E85+E86</f>
        <v>597326</v>
      </c>
      <c r="F82" s="91">
        <f>F83+F84+F85+F86</f>
        <v>986837</v>
      </c>
      <c r="G82" s="76"/>
      <c r="H82" s="76"/>
    </row>
    <row r="83" spans="1:8">
      <c r="A83" s="72">
        <v>54</v>
      </c>
      <c r="B83" s="12" t="s">
        <v>519</v>
      </c>
      <c r="C83" s="17" t="s">
        <v>1390</v>
      </c>
      <c r="D83" s="14" t="s">
        <v>1391</v>
      </c>
      <c r="E83" s="90">
        <v>597326</v>
      </c>
      <c r="F83" s="90">
        <v>986837</v>
      </c>
      <c r="G83" s="76"/>
      <c r="H83" s="76"/>
    </row>
    <row r="84" spans="1:8">
      <c r="A84" s="72">
        <v>55</v>
      </c>
      <c r="B84" s="12" t="s">
        <v>520</v>
      </c>
      <c r="C84" s="17" t="s">
        <v>1392</v>
      </c>
      <c r="D84" s="14" t="s">
        <v>1393</v>
      </c>
      <c r="E84" s="86"/>
      <c r="F84" s="90"/>
      <c r="G84" s="76"/>
      <c r="H84" s="76"/>
    </row>
    <row r="85" spans="1:8" ht="28.5">
      <c r="A85" s="72">
        <v>56</v>
      </c>
      <c r="B85" s="12" t="s">
        <v>521</v>
      </c>
      <c r="C85" s="18" t="s">
        <v>1394</v>
      </c>
      <c r="D85" s="14" t="s">
        <v>1395</v>
      </c>
      <c r="E85" s="86"/>
      <c r="F85" s="90"/>
      <c r="G85" s="76"/>
      <c r="H85" s="76"/>
    </row>
    <row r="86" spans="1:8">
      <c r="A86" s="72">
        <v>57</v>
      </c>
      <c r="B86" s="12" t="s">
        <v>522</v>
      </c>
      <c r="C86" s="17" t="s">
        <v>1396</v>
      </c>
      <c r="D86" s="14" t="s">
        <v>1397</v>
      </c>
      <c r="E86" s="86"/>
      <c r="F86" s="90"/>
      <c r="G86" s="76"/>
      <c r="H86" s="76"/>
    </row>
    <row r="87" spans="1:8">
      <c r="A87" s="72">
        <v>58</v>
      </c>
      <c r="B87" s="12" t="s">
        <v>1201</v>
      </c>
      <c r="C87" s="17" t="s">
        <v>1398</v>
      </c>
      <c r="D87" s="14" t="s">
        <v>1399</v>
      </c>
      <c r="E87" s="86"/>
      <c r="F87" s="90"/>
      <c r="G87" s="76"/>
      <c r="H87" s="76"/>
    </row>
    <row r="88" spans="1:8">
      <c r="A88" s="72"/>
      <c r="B88" s="12"/>
      <c r="C88" s="17" t="s">
        <v>1400</v>
      </c>
      <c r="D88" s="14" t="s">
        <v>1401</v>
      </c>
      <c r="E88" s="87">
        <f>E89+E90+E91+E92+E93+E94+E95</f>
        <v>0</v>
      </c>
      <c r="F88" s="91">
        <f>F89+F90+F91+F92+F93+F94+F95</f>
        <v>1374914</v>
      </c>
      <c r="G88" s="76"/>
      <c r="H88" s="76"/>
    </row>
    <row r="89" spans="1:8">
      <c r="A89" s="72">
        <v>59</v>
      </c>
      <c r="B89" s="12" t="s">
        <v>523</v>
      </c>
      <c r="C89" s="17" t="s">
        <v>1402</v>
      </c>
      <c r="D89" s="14" t="s">
        <v>1403</v>
      </c>
      <c r="E89" s="86"/>
      <c r="F89" s="90"/>
      <c r="G89" s="76"/>
      <c r="H89" s="76"/>
    </row>
    <row r="90" spans="1:8">
      <c r="A90" s="72">
        <v>60</v>
      </c>
      <c r="B90" s="12" t="s">
        <v>524</v>
      </c>
      <c r="C90" s="17" t="s">
        <v>1404</v>
      </c>
      <c r="D90" s="14" t="s">
        <v>1405</v>
      </c>
      <c r="E90" s="86"/>
      <c r="F90" s="90"/>
      <c r="G90" s="76"/>
      <c r="H90" s="76"/>
    </row>
    <row r="91" spans="1:8">
      <c r="A91" s="72">
        <v>61</v>
      </c>
      <c r="B91" s="12" t="s">
        <v>525</v>
      </c>
      <c r="C91" s="17" t="s">
        <v>389</v>
      </c>
      <c r="D91" s="14" t="s">
        <v>390</v>
      </c>
      <c r="E91" s="86"/>
      <c r="F91" s="90"/>
      <c r="G91" s="76"/>
      <c r="H91" s="76"/>
    </row>
    <row r="92" spans="1:8">
      <c r="A92" s="72">
        <v>62</v>
      </c>
      <c r="B92" s="12" t="s">
        <v>526</v>
      </c>
      <c r="C92" s="17" t="s">
        <v>391</v>
      </c>
      <c r="D92" s="14" t="s">
        <v>392</v>
      </c>
      <c r="E92" s="86"/>
      <c r="F92" s="90"/>
      <c r="G92" s="76"/>
      <c r="H92" s="76"/>
    </row>
    <row r="93" spans="1:8">
      <c r="A93" s="72">
        <v>63</v>
      </c>
      <c r="B93" s="12" t="s">
        <v>527</v>
      </c>
      <c r="C93" s="17" t="s">
        <v>393</v>
      </c>
      <c r="D93" s="14" t="s">
        <v>394</v>
      </c>
      <c r="E93" s="90"/>
      <c r="F93" s="90">
        <v>1374914</v>
      </c>
      <c r="G93" s="76"/>
      <c r="H93" s="76"/>
    </row>
    <row r="94" spans="1:8">
      <c r="A94" s="72">
        <v>64</v>
      </c>
      <c r="B94" s="12" t="s">
        <v>528</v>
      </c>
      <c r="C94" s="17" t="s">
        <v>395</v>
      </c>
      <c r="D94" s="14" t="s">
        <v>396</v>
      </c>
      <c r="E94" s="86"/>
      <c r="F94" s="90"/>
      <c r="G94" s="76"/>
      <c r="H94" s="76"/>
    </row>
    <row r="95" spans="1:8">
      <c r="A95" s="72">
        <v>65</v>
      </c>
      <c r="B95" s="12" t="s">
        <v>529</v>
      </c>
      <c r="C95" s="17" t="s">
        <v>397</v>
      </c>
      <c r="D95" s="14" t="s">
        <v>398</v>
      </c>
      <c r="E95" s="86"/>
      <c r="F95" s="90"/>
      <c r="G95" s="76"/>
      <c r="H95" s="76"/>
    </row>
    <row r="96" spans="1:8" ht="27.75" customHeight="1">
      <c r="A96" s="72"/>
      <c r="B96" s="12"/>
      <c r="C96" s="18" t="s">
        <v>399</v>
      </c>
      <c r="D96" s="14" t="s">
        <v>400</v>
      </c>
      <c r="E96" s="87">
        <f>E97+E98+E99+E100+E101</f>
        <v>0</v>
      </c>
      <c r="F96" s="91">
        <f>F97+F98+F99+F100+F101</f>
        <v>0</v>
      </c>
      <c r="G96" s="76"/>
      <c r="H96" s="76"/>
    </row>
    <row r="97" spans="1:11">
      <c r="A97" s="72">
        <v>66</v>
      </c>
      <c r="B97" s="12" t="s">
        <v>530</v>
      </c>
      <c r="C97" s="17" t="s">
        <v>401</v>
      </c>
      <c r="D97" s="14" t="s">
        <v>402</v>
      </c>
      <c r="E97" s="86"/>
      <c r="F97" s="90"/>
      <c r="G97" s="76"/>
      <c r="H97" s="76"/>
    </row>
    <row r="98" spans="1:11">
      <c r="A98" s="72"/>
      <c r="B98" s="12" t="s">
        <v>531</v>
      </c>
      <c r="C98" s="17" t="s">
        <v>403</v>
      </c>
      <c r="D98" s="14" t="s">
        <v>404</v>
      </c>
      <c r="E98" s="86"/>
      <c r="F98" s="90"/>
      <c r="G98" s="76"/>
      <c r="H98" s="76"/>
    </row>
    <row r="99" spans="1:11">
      <c r="A99" s="72">
        <v>67</v>
      </c>
      <c r="B99" s="12" t="s">
        <v>532</v>
      </c>
      <c r="C99" s="15" t="s">
        <v>405</v>
      </c>
      <c r="D99" s="14" t="s">
        <v>406</v>
      </c>
      <c r="E99" s="86"/>
      <c r="F99" s="90"/>
      <c r="G99" s="76"/>
      <c r="H99" s="76"/>
    </row>
    <row r="100" spans="1:11" ht="28.5">
      <c r="A100" s="72">
        <v>68</v>
      </c>
      <c r="B100" s="12" t="s">
        <v>533</v>
      </c>
      <c r="C100" s="23" t="s">
        <v>407</v>
      </c>
      <c r="D100" s="14" t="s">
        <v>408</v>
      </c>
      <c r="E100" s="86"/>
      <c r="F100" s="90"/>
      <c r="G100" s="76"/>
      <c r="H100" s="76"/>
    </row>
    <row r="101" spans="1:11">
      <c r="A101" s="72">
        <v>69</v>
      </c>
      <c r="B101" s="12" t="s">
        <v>534</v>
      </c>
      <c r="C101" s="17" t="s">
        <v>409</v>
      </c>
      <c r="D101" s="14" t="s">
        <v>410</v>
      </c>
      <c r="E101" s="86"/>
      <c r="F101" s="90"/>
      <c r="G101" s="76"/>
      <c r="H101" s="76"/>
    </row>
    <row r="102" spans="1:11">
      <c r="A102" s="72">
        <v>70</v>
      </c>
      <c r="B102" s="12" t="s">
        <v>1204</v>
      </c>
      <c r="C102" s="17" t="s">
        <v>411</v>
      </c>
      <c r="D102" s="14" t="s">
        <v>412</v>
      </c>
      <c r="E102" s="86"/>
      <c r="F102" s="90"/>
      <c r="G102" s="76"/>
      <c r="H102" s="76"/>
    </row>
    <row r="103" spans="1:11">
      <c r="A103" s="72">
        <v>71</v>
      </c>
      <c r="B103" s="12" t="s">
        <v>1205</v>
      </c>
      <c r="C103" s="17" t="s">
        <v>413</v>
      </c>
      <c r="D103" s="14" t="s">
        <v>414</v>
      </c>
      <c r="E103" s="86"/>
      <c r="F103" s="90"/>
      <c r="G103" s="76"/>
      <c r="H103" s="76"/>
    </row>
    <row r="104" spans="1:11" ht="28.5">
      <c r="A104" s="72">
        <v>72</v>
      </c>
      <c r="B104" s="12" t="s">
        <v>1206</v>
      </c>
      <c r="C104" s="23" t="s">
        <v>1793</v>
      </c>
      <c r="D104" s="14" t="s">
        <v>1794</v>
      </c>
      <c r="E104" s="86">
        <v>4529497</v>
      </c>
      <c r="F104" s="90">
        <v>2863235</v>
      </c>
      <c r="G104" s="76"/>
      <c r="H104" s="76"/>
    </row>
    <row r="105" spans="1:11">
      <c r="A105" s="72">
        <v>73</v>
      </c>
      <c r="B105" s="12" t="s">
        <v>1207</v>
      </c>
      <c r="C105" s="15" t="s">
        <v>1795</v>
      </c>
      <c r="D105" s="14" t="s">
        <v>1796</v>
      </c>
      <c r="E105" s="78"/>
      <c r="F105" s="90"/>
    </row>
    <row r="106" spans="1:11" ht="15">
      <c r="A106" s="72">
        <v>74</v>
      </c>
      <c r="B106" s="12" t="s">
        <v>535</v>
      </c>
      <c r="C106" s="13" t="s">
        <v>1797</v>
      </c>
      <c r="D106" s="14" t="s">
        <v>1798</v>
      </c>
      <c r="E106" s="78"/>
      <c r="F106" s="90"/>
    </row>
    <row r="107" spans="1:11" ht="15">
      <c r="A107" s="72"/>
      <c r="B107" s="12"/>
      <c r="C107" s="21" t="s">
        <v>1799</v>
      </c>
      <c r="D107" s="14" t="s">
        <v>1800</v>
      </c>
      <c r="E107" s="77">
        <f>E68+E71+E72+E80+E106</f>
        <v>122539553</v>
      </c>
      <c r="F107" s="91">
        <f>F68+F71+F72+F80+F106</f>
        <v>121792803</v>
      </c>
      <c r="I107" s="58"/>
      <c r="J107" s="59" t="s">
        <v>1536</v>
      </c>
      <c r="K107" s="58"/>
    </row>
    <row r="108" spans="1:11" ht="15" thickBot="1">
      <c r="A108" s="73">
        <v>75</v>
      </c>
      <c r="B108" s="136" t="s">
        <v>536</v>
      </c>
      <c r="C108" s="137" t="s">
        <v>1801</v>
      </c>
      <c r="D108" s="138" t="s">
        <v>1802</v>
      </c>
      <c r="E108" s="92"/>
      <c r="F108" s="93"/>
      <c r="I108" s="60" t="str">
        <f>IF(E65-E107&lt;&gt;0,"ИМА ГРЕШКА ВО КОЛОНА 5","OK")</f>
        <v>OK</v>
      </c>
      <c r="J108" s="60" t="str">
        <f>IF(H65-F107&lt;&gt;0,"ИМА ГРЕШКА ВО КОЛОНА 8","OK")</f>
        <v>OK</v>
      </c>
      <c r="K108" s="58"/>
    </row>
    <row r="109" spans="1:11" ht="15" thickTop="1">
      <c r="B109" s="339"/>
      <c r="C109" s="339"/>
      <c r="D109" s="339"/>
      <c r="E109" s="88"/>
      <c r="F109" s="88"/>
      <c r="I109" s="3" t="s">
        <v>1414</v>
      </c>
    </row>
    <row r="110" spans="1:11" hidden="1">
      <c r="B110" s="338"/>
      <c r="C110" s="338"/>
      <c r="D110" s="338"/>
    </row>
    <row r="111" spans="1:11" hidden="1">
      <c r="B111" s="338"/>
      <c r="C111" s="338"/>
      <c r="D111" s="338"/>
    </row>
    <row r="112" spans="1:11" ht="15">
      <c r="B112" s="45" t="s">
        <v>1910</v>
      </c>
      <c r="C112" s="234"/>
      <c r="D112" s="46"/>
      <c r="E112" s="256">
        <f>E65-E107</f>
        <v>0</v>
      </c>
      <c r="F112" s="256">
        <f>H65-F107</f>
        <v>0</v>
      </c>
    </row>
    <row r="113" spans="2:4">
      <c r="B113" s="308" t="s">
        <v>2153</v>
      </c>
      <c r="C113" s="234"/>
      <c r="D113" s="46"/>
    </row>
    <row r="114" spans="2:4" hidden="1">
      <c r="B114" s="9"/>
      <c r="C114" s="234"/>
      <c r="D114" s="46"/>
    </row>
    <row r="115" spans="2:4" hidden="1">
      <c r="B115" s="9"/>
      <c r="C115" s="234"/>
      <c r="D115" s="46"/>
    </row>
    <row r="116" spans="2:4">
      <c r="B116" s="45" t="s">
        <v>1448</v>
      </c>
      <c r="C116" s="234"/>
      <c r="D116" s="46"/>
    </row>
    <row r="117" spans="2:4" hidden="1">
      <c r="B117" s="9"/>
      <c r="C117" s="234"/>
      <c r="D117" s="46"/>
    </row>
    <row r="118" spans="2:4" hidden="1">
      <c r="B118" s="9"/>
      <c r="C118" s="234"/>
      <c r="D118" s="46"/>
    </row>
    <row r="119" spans="2:4" hidden="1">
      <c r="B119" s="9"/>
      <c r="C119" s="234"/>
      <c r="D119" s="46"/>
    </row>
    <row r="120" spans="2:4">
      <c r="B120" s="230" t="s">
        <v>1803</v>
      </c>
      <c r="C120" s="234"/>
      <c r="D120" s="46"/>
    </row>
    <row r="121" spans="2:4" hidden="1">
      <c r="B121" s="9"/>
      <c r="C121" s="234"/>
      <c r="D121" s="46"/>
    </row>
    <row r="122" spans="2:4" hidden="1">
      <c r="B122" s="9"/>
      <c r="C122" s="234"/>
      <c r="D122" s="46"/>
    </row>
    <row r="123" spans="2:4">
      <c r="B123" s="45" t="s">
        <v>1804</v>
      </c>
      <c r="C123" s="234"/>
      <c r="D123" s="46"/>
    </row>
    <row r="124" spans="2:4" hidden="1">
      <c r="B124" s="9"/>
      <c r="C124" s="234"/>
      <c r="D124" s="46"/>
    </row>
    <row r="125" spans="2:4" hidden="1">
      <c r="B125" s="9"/>
      <c r="C125" s="234"/>
      <c r="D125" s="46"/>
    </row>
    <row r="126" spans="2:4">
      <c r="B126" s="45" t="s">
        <v>1805</v>
      </c>
      <c r="C126" s="234"/>
      <c r="D126" s="46"/>
    </row>
    <row r="127" spans="2:4">
      <c r="B127" s="230" t="s">
        <v>1806</v>
      </c>
      <c r="C127" s="234"/>
      <c r="D127" s="46"/>
    </row>
    <row r="128" spans="2:4">
      <c r="B128" s="338"/>
      <c r="C128" s="338"/>
    </row>
    <row r="129" spans="2:3">
      <c r="B129" s="338"/>
      <c r="C129" s="338"/>
    </row>
    <row r="130" spans="2:3">
      <c r="B130" s="9"/>
      <c r="C130" s="9"/>
    </row>
    <row r="131" spans="2:3">
      <c r="B131" s="9"/>
      <c r="C131" s="9"/>
    </row>
    <row r="132" spans="2:3">
      <c r="B132" s="9"/>
      <c r="C132" s="9"/>
    </row>
    <row r="133" spans="2:3">
      <c r="B133" s="9"/>
      <c r="C133" s="9"/>
    </row>
  </sheetData>
  <sheetProtection password="C714" sheet="1" objects="1" scenarios="1"/>
  <mergeCells count="17">
    <mergeCell ref="B129:C129"/>
    <mergeCell ref="B128:C128"/>
    <mergeCell ref="B109:D109"/>
    <mergeCell ref="B110:D110"/>
    <mergeCell ref="B111:D111"/>
    <mergeCell ref="E11:H11"/>
    <mergeCell ref="E12:E14"/>
    <mergeCell ref="F12:H12"/>
    <mergeCell ref="F13:F14"/>
    <mergeCell ref="G13:G14"/>
    <mergeCell ref="H13:H14"/>
    <mergeCell ref="D11:D14"/>
    <mergeCell ref="A9:C9"/>
    <mergeCell ref="A10:C10"/>
    <mergeCell ref="A11:A14"/>
    <mergeCell ref="B11:B14"/>
    <mergeCell ref="C11:C14"/>
  </mergeCells>
  <phoneticPr fontId="5" type="noConversion"/>
  <dataValidations count="2">
    <dataValidation type="whole" allowBlank="1" showInputMessage="1" showErrorMessage="1" errorTitle="Напомена" error="Дозволено е внесување само на позитивни, цели броеви кои содржат до 12 цифри." sqref="E17:H66">
      <formula1>0</formula1>
      <formula2>99999999999</formula2>
    </dataValidation>
    <dataValidation type="whole" allowBlank="1" showInputMessage="1" showErrorMessage="1" errorTitle="Напомена" error="Дозволено е внесување само на позитивни, цели броеви кои содржат до 12 цифри." sqref="E68:F108">
      <formula1>0</formula1>
      <formula2>999999999999</formula2>
    </dataValidation>
  </dataValidations>
  <pageMargins left="0.17" right="0.19" top="0.28000000000000003" bottom="0.28000000000000003" header="0.2" footer="0.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43"/>
  <sheetViews>
    <sheetView topLeftCell="A95" workbookViewId="0">
      <selection activeCell="F106" sqref="F106"/>
    </sheetView>
  </sheetViews>
  <sheetFormatPr defaultRowHeight="14.25"/>
  <cols>
    <col min="1" max="1" width="4.7109375" style="3" customWidth="1"/>
    <col min="2" max="2" width="9.140625" style="110"/>
    <col min="3" max="3" width="59" style="25" customWidth="1"/>
    <col min="4" max="4" width="6.85546875" style="5" customWidth="1"/>
    <col min="5" max="5" width="13.85546875" style="74" customWidth="1"/>
    <col min="6" max="6" width="15.7109375" style="74" customWidth="1"/>
    <col min="7" max="16384" width="9.140625" style="3"/>
  </cols>
  <sheetData>
    <row r="1" spans="1:6">
      <c r="C1" s="4"/>
    </row>
    <row r="2" spans="1:6" ht="15">
      <c r="B2" s="300" t="s">
        <v>2145</v>
      </c>
      <c r="C2" s="299" t="str">
        <f>'Informacii za pravnoto lice'!B7</f>
        <v>ДСУ СВ.НАУМ ОХРИДСКИ</v>
      </c>
      <c r="D2" s="3"/>
    </row>
    <row r="3" spans="1:6" ht="15">
      <c r="B3" s="300" t="s">
        <v>356</v>
      </c>
      <c r="C3" s="43" t="str">
        <f>'Informacii za pravnoto lice'!B9</f>
        <v>160010337960318</v>
      </c>
      <c r="D3" s="3"/>
    </row>
    <row r="4" spans="1:6" ht="15">
      <c r="B4" s="300" t="s">
        <v>2141</v>
      </c>
      <c r="C4" s="299" t="str">
        <f>'Informacii za pravnoto lice'!B17</f>
        <v>Ул.Васил Ѓоргов бр.47-б</v>
      </c>
      <c r="D4" s="3"/>
    </row>
    <row r="5" spans="1:6" ht="15">
      <c r="B5" s="300" t="s">
        <v>2142</v>
      </c>
      <c r="C5" s="44" t="str">
        <f>'Informacii za pravnoto lice'!B13</f>
        <v>4030974153085</v>
      </c>
      <c r="D5" s="8"/>
    </row>
    <row r="6" spans="1:6" ht="15">
      <c r="B6" s="300" t="s">
        <v>2146</v>
      </c>
      <c r="C6" s="301">
        <f>'Informacii za pravnoto lice'!B3</f>
        <v>4063937</v>
      </c>
      <c r="D6" s="8"/>
    </row>
    <row r="7" spans="1:6" ht="15">
      <c r="B7" s="300" t="s">
        <v>2143</v>
      </c>
      <c r="C7" s="44" t="str">
        <f>'Informacii za pravnoto lice'!B7</f>
        <v>ДСУ СВ.НАУМ ОХРИДСКИ</v>
      </c>
      <c r="D7" s="8"/>
    </row>
    <row r="8" spans="1:6" ht="15">
      <c r="B8" s="300" t="s">
        <v>2144</v>
      </c>
      <c r="C8" s="7" t="str">
        <f>'Informacii za pravnoto lice'!B43</f>
        <v>075/430-320</v>
      </c>
      <c r="D8" s="8"/>
    </row>
    <row r="9" spans="1:6" ht="26.25" customHeight="1">
      <c r="A9" s="315" t="s">
        <v>1807</v>
      </c>
      <c r="B9" s="342"/>
      <c r="C9" s="342"/>
      <c r="D9" s="4"/>
      <c r="E9" s="75"/>
      <c r="F9" s="75"/>
    </row>
    <row r="10" spans="1:6" ht="28.5" customHeight="1" thickBot="1">
      <c r="A10" s="317" t="str">
        <f>C126</f>
        <v xml:space="preserve">           Na den 31.12.2023godina</v>
      </c>
      <c r="B10" s="317"/>
      <c r="C10" s="317"/>
      <c r="D10" s="4"/>
      <c r="E10" s="75" t="s">
        <v>1049</v>
      </c>
      <c r="F10" s="75"/>
    </row>
    <row r="11" spans="1:6" ht="12.75" customHeight="1" thickTop="1">
      <c r="A11" s="343" t="s">
        <v>1050</v>
      </c>
      <c r="B11" s="346" t="s">
        <v>1051</v>
      </c>
      <c r="C11" s="324" t="s">
        <v>1052</v>
      </c>
      <c r="D11" s="349" t="s">
        <v>1053</v>
      </c>
      <c r="E11" s="352" t="s">
        <v>1054</v>
      </c>
      <c r="F11" s="353"/>
    </row>
    <row r="12" spans="1:6">
      <c r="A12" s="344"/>
      <c r="B12" s="347"/>
      <c r="C12" s="325"/>
      <c r="D12" s="350"/>
      <c r="E12" s="354"/>
      <c r="F12" s="355"/>
    </row>
    <row r="13" spans="1:6" ht="12.75" customHeight="1">
      <c r="A13" s="344"/>
      <c r="B13" s="347"/>
      <c r="C13" s="325"/>
      <c r="D13" s="350"/>
      <c r="E13" s="356" t="s">
        <v>1055</v>
      </c>
      <c r="F13" s="358" t="s">
        <v>1056</v>
      </c>
    </row>
    <row r="14" spans="1:6">
      <c r="A14" s="345"/>
      <c r="B14" s="348"/>
      <c r="C14" s="326"/>
      <c r="D14" s="351"/>
      <c r="E14" s="357"/>
      <c r="F14" s="359"/>
    </row>
    <row r="15" spans="1:6" ht="15.75" thickBot="1">
      <c r="A15" s="148">
        <v>1</v>
      </c>
      <c r="B15" s="149">
        <v>2</v>
      </c>
      <c r="C15" s="125">
        <v>3</v>
      </c>
      <c r="D15" s="122">
        <v>4</v>
      </c>
      <c r="E15" s="126">
        <v>5</v>
      </c>
      <c r="F15" s="127">
        <v>6</v>
      </c>
    </row>
    <row r="16" spans="1:6" ht="15.75" hidden="1" thickTop="1">
      <c r="A16" s="148"/>
      <c r="B16" s="149"/>
      <c r="C16" s="115"/>
      <c r="D16" s="116" t="s">
        <v>1060</v>
      </c>
      <c r="E16" s="117" t="s">
        <v>1061</v>
      </c>
      <c r="F16" s="117" t="s">
        <v>1062</v>
      </c>
    </row>
    <row r="17" spans="1:6" ht="30.75" thickTop="1">
      <c r="A17" s="72"/>
      <c r="B17" s="111"/>
      <c r="C17" s="49" t="s">
        <v>1275</v>
      </c>
      <c r="D17" s="48" t="s">
        <v>1808</v>
      </c>
      <c r="E17" s="221">
        <f>E18+E23+E28+E36+E40+E45+E49+E55</f>
        <v>37455501</v>
      </c>
      <c r="F17" s="222">
        <f>F18+F23+F28+F36+F40+F45+F49+F55</f>
        <v>42445006</v>
      </c>
    </row>
    <row r="18" spans="1:6" ht="15">
      <c r="A18" s="72"/>
      <c r="B18" s="111"/>
      <c r="C18" s="49" t="s">
        <v>1276</v>
      </c>
      <c r="D18" s="48" t="s">
        <v>1809</v>
      </c>
      <c r="E18" s="221">
        <f>SUM(E19:E22)</f>
        <v>26177119</v>
      </c>
      <c r="F18" s="222">
        <f>SUM(F19:F22)</f>
        <v>31289795</v>
      </c>
    </row>
    <row r="19" spans="1:6">
      <c r="A19" s="72">
        <v>1</v>
      </c>
      <c r="B19" s="111" t="s">
        <v>1415</v>
      </c>
      <c r="C19" s="50" t="s">
        <v>1277</v>
      </c>
      <c r="D19" s="48" t="s">
        <v>1810</v>
      </c>
      <c r="E19" s="224">
        <v>18847559</v>
      </c>
      <c r="F19" s="224">
        <v>22184156</v>
      </c>
    </row>
    <row r="20" spans="1:6">
      <c r="A20" s="72">
        <v>2</v>
      </c>
      <c r="B20" s="111" t="s">
        <v>1416</v>
      </c>
      <c r="C20" s="50" t="s">
        <v>1278</v>
      </c>
      <c r="D20" s="48" t="s">
        <v>1811</v>
      </c>
      <c r="E20" s="224">
        <v>7329560</v>
      </c>
      <c r="F20" s="224">
        <v>8605639</v>
      </c>
    </row>
    <row r="21" spans="1:6">
      <c r="A21" s="72">
        <v>3</v>
      </c>
      <c r="B21" s="111" t="s">
        <v>1417</v>
      </c>
      <c r="C21" s="50" t="s">
        <v>1279</v>
      </c>
      <c r="D21" s="48" t="s">
        <v>1812</v>
      </c>
      <c r="E21" s="223"/>
      <c r="F21" s="224"/>
    </row>
    <row r="22" spans="1:6">
      <c r="A22" s="72">
        <v>4</v>
      </c>
      <c r="B22" s="111" t="s">
        <v>1418</v>
      </c>
      <c r="C22" s="50" t="s">
        <v>1280</v>
      </c>
      <c r="D22" s="48" t="s">
        <v>1813</v>
      </c>
      <c r="E22" s="224"/>
      <c r="F22" s="224">
        <v>500000</v>
      </c>
    </row>
    <row r="23" spans="1:6" ht="30">
      <c r="A23" s="72"/>
      <c r="B23" s="111"/>
      <c r="C23" s="49" t="s">
        <v>1281</v>
      </c>
      <c r="D23" s="48" t="s">
        <v>1814</v>
      </c>
      <c r="E23" s="221">
        <f>SUM(E24:E27)</f>
        <v>0</v>
      </c>
      <c r="F23" s="222">
        <f>SUM(F24:F27)</f>
        <v>0</v>
      </c>
    </row>
    <row r="24" spans="1:6">
      <c r="A24" s="72">
        <v>5</v>
      </c>
      <c r="B24" s="111" t="s">
        <v>1419</v>
      </c>
      <c r="C24" s="50" t="s">
        <v>1282</v>
      </c>
      <c r="D24" s="48" t="s">
        <v>1815</v>
      </c>
      <c r="E24" s="223"/>
      <c r="F24" s="224"/>
    </row>
    <row r="25" spans="1:6">
      <c r="A25" s="72">
        <v>6</v>
      </c>
      <c r="B25" s="111" t="s">
        <v>1420</v>
      </c>
      <c r="C25" s="50" t="s">
        <v>1283</v>
      </c>
      <c r="D25" s="48" t="s">
        <v>1816</v>
      </c>
      <c r="E25" s="223"/>
      <c r="F25" s="224"/>
    </row>
    <row r="26" spans="1:6">
      <c r="A26" s="72">
        <v>7</v>
      </c>
      <c r="B26" s="111" t="s">
        <v>1421</v>
      </c>
      <c r="C26" s="50" t="s">
        <v>1284</v>
      </c>
      <c r="D26" s="48" t="s">
        <v>1817</v>
      </c>
      <c r="E26" s="223"/>
      <c r="F26" s="224"/>
    </row>
    <row r="27" spans="1:6">
      <c r="A27" s="72">
        <v>8</v>
      </c>
      <c r="B27" s="111" t="s">
        <v>1422</v>
      </c>
      <c r="C27" s="50" t="s">
        <v>415</v>
      </c>
      <c r="D27" s="48" t="s">
        <v>1818</v>
      </c>
      <c r="E27" s="223"/>
      <c r="F27" s="224"/>
    </row>
    <row r="28" spans="1:6" ht="15">
      <c r="A28" s="72"/>
      <c r="B28" s="111"/>
      <c r="C28" s="49" t="s">
        <v>1285</v>
      </c>
      <c r="D28" s="48" t="s">
        <v>1819</v>
      </c>
      <c r="E28" s="221">
        <f>SUM(E29:E35)</f>
        <v>10751025</v>
      </c>
      <c r="F28" s="222">
        <f>SUM(F29:F35)</f>
        <v>10939080</v>
      </c>
    </row>
    <row r="29" spans="1:6">
      <c r="A29" s="72">
        <v>9</v>
      </c>
      <c r="B29" s="111" t="s">
        <v>1423</v>
      </c>
      <c r="C29" s="50" t="s">
        <v>1286</v>
      </c>
      <c r="D29" s="48" t="s">
        <v>1820</v>
      </c>
      <c r="E29" s="224">
        <v>9995</v>
      </c>
      <c r="F29" s="224">
        <v>2420</v>
      </c>
    </row>
    <row r="30" spans="1:6">
      <c r="A30" s="72">
        <v>10</v>
      </c>
      <c r="B30" s="111" t="s">
        <v>1424</v>
      </c>
      <c r="C30" s="50" t="s">
        <v>1287</v>
      </c>
      <c r="D30" s="48" t="s">
        <v>1821</v>
      </c>
      <c r="E30" s="224">
        <v>4302204</v>
      </c>
      <c r="F30" s="224">
        <v>2896440</v>
      </c>
    </row>
    <row r="31" spans="1:6">
      <c r="A31" s="72">
        <v>11</v>
      </c>
      <c r="B31" s="111">
        <v>423</v>
      </c>
      <c r="C31" s="50" t="s">
        <v>1446</v>
      </c>
      <c r="D31" s="48" t="s">
        <v>1822</v>
      </c>
      <c r="E31" s="224">
        <v>1277729</v>
      </c>
      <c r="F31" s="224">
        <v>1539189</v>
      </c>
    </row>
    <row r="32" spans="1:6">
      <c r="A32" s="72">
        <v>12</v>
      </c>
      <c r="B32" s="111">
        <v>424</v>
      </c>
      <c r="C32" s="50" t="s">
        <v>1288</v>
      </c>
      <c r="D32" s="48" t="s">
        <v>1823</v>
      </c>
      <c r="E32" s="224">
        <v>338448</v>
      </c>
      <c r="F32" s="224">
        <v>349033</v>
      </c>
    </row>
    <row r="33" spans="1:6">
      <c r="A33" s="72">
        <v>13</v>
      </c>
      <c r="B33" s="111">
        <v>425</v>
      </c>
      <c r="C33" s="50" t="s">
        <v>1289</v>
      </c>
      <c r="D33" s="48" t="s">
        <v>1824</v>
      </c>
      <c r="E33" s="224">
        <v>4641109</v>
      </c>
      <c r="F33" s="224">
        <v>5981425</v>
      </c>
    </row>
    <row r="34" spans="1:6">
      <c r="A34" s="72">
        <v>14</v>
      </c>
      <c r="B34" s="111">
        <v>426</v>
      </c>
      <c r="C34" s="50" t="s">
        <v>1290</v>
      </c>
      <c r="D34" s="48" t="s">
        <v>1825</v>
      </c>
      <c r="E34" s="224">
        <v>181540</v>
      </c>
      <c r="F34" s="224">
        <v>170573</v>
      </c>
    </row>
    <row r="35" spans="1:6">
      <c r="A35" s="72">
        <v>15</v>
      </c>
      <c r="B35" s="111">
        <v>427</v>
      </c>
      <c r="C35" s="50" t="s">
        <v>1291</v>
      </c>
      <c r="D35" s="48" t="s">
        <v>1826</v>
      </c>
      <c r="E35" s="223"/>
      <c r="F35" s="224"/>
    </row>
    <row r="36" spans="1:6" ht="33.75" customHeight="1">
      <c r="A36" s="72"/>
      <c r="B36" s="111"/>
      <c r="C36" s="49" t="s">
        <v>1292</v>
      </c>
      <c r="D36" s="48" t="s">
        <v>1827</v>
      </c>
      <c r="E36" s="221">
        <f>SUM(E37:E39)</f>
        <v>0</v>
      </c>
      <c r="F36" s="222">
        <f>SUM(F37:F39)</f>
        <v>0</v>
      </c>
    </row>
    <row r="37" spans="1:6">
      <c r="A37" s="72">
        <v>16</v>
      </c>
      <c r="B37" s="111" t="s">
        <v>1425</v>
      </c>
      <c r="C37" s="50" t="s">
        <v>1293</v>
      </c>
      <c r="D37" s="48" t="s">
        <v>1828</v>
      </c>
      <c r="E37" s="223"/>
      <c r="F37" s="224"/>
    </row>
    <row r="38" spans="1:6">
      <c r="A38" s="72">
        <v>17</v>
      </c>
      <c r="B38" s="111" t="s">
        <v>1426</v>
      </c>
      <c r="C38" s="50" t="s">
        <v>1294</v>
      </c>
      <c r="D38" s="48" t="s">
        <v>1829</v>
      </c>
      <c r="E38" s="223"/>
      <c r="F38" s="224"/>
    </row>
    <row r="39" spans="1:6">
      <c r="A39" s="72">
        <v>18</v>
      </c>
      <c r="B39" s="111" t="s">
        <v>1427</v>
      </c>
      <c r="C39" s="50" t="s">
        <v>1295</v>
      </c>
      <c r="D39" s="48" t="s">
        <v>1830</v>
      </c>
      <c r="E39" s="223"/>
      <c r="F39" s="224"/>
    </row>
    <row r="40" spans="1:6" ht="15">
      <c r="A40" s="72"/>
      <c r="B40" s="111"/>
      <c r="C40" s="49" t="s">
        <v>1296</v>
      </c>
      <c r="D40" s="48" t="s">
        <v>1831</v>
      </c>
      <c r="E40" s="221">
        <f>SUM(E41:E44)</f>
        <v>0</v>
      </c>
      <c r="F40" s="222">
        <f>SUM(F41:F44)</f>
        <v>0</v>
      </c>
    </row>
    <row r="41" spans="1:6">
      <c r="A41" s="72">
        <v>19</v>
      </c>
      <c r="B41" s="111" t="s">
        <v>1428</v>
      </c>
      <c r="C41" s="50" t="s">
        <v>1297</v>
      </c>
      <c r="D41" s="48" t="s">
        <v>1832</v>
      </c>
      <c r="E41" s="223"/>
      <c r="F41" s="224"/>
    </row>
    <row r="42" spans="1:6">
      <c r="A42" s="72">
        <v>20</v>
      </c>
      <c r="B42" s="111" t="s">
        <v>1429</v>
      </c>
      <c r="C42" s="50" t="s">
        <v>1298</v>
      </c>
      <c r="D42" s="48" t="s">
        <v>1833</v>
      </c>
      <c r="E42" s="223"/>
      <c r="F42" s="224"/>
    </row>
    <row r="43" spans="1:6">
      <c r="A43" s="72">
        <v>21</v>
      </c>
      <c r="B43" s="111" t="s">
        <v>1430</v>
      </c>
      <c r="C43" s="50" t="s">
        <v>1299</v>
      </c>
      <c r="D43" s="48" t="s">
        <v>1834</v>
      </c>
      <c r="E43" s="223"/>
      <c r="F43" s="224"/>
    </row>
    <row r="44" spans="1:6">
      <c r="A44" s="72">
        <v>22</v>
      </c>
      <c r="B44" s="111" t="s">
        <v>1431</v>
      </c>
      <c r="C44" s="50" t="s">
        <v>1300</v>
      </c>
      <c r="D44" s="48" t="s">
        <v>1835</v>
      </c>
      <c r="E44" s="223"/>
      <c r="F44" s="224"/>
    </row>
    <row r="45" spans="1:6" ht="15">
      <c r="A45" s="72"/>
      <c r="B45" s="111"/>
      <c r="C45" s="65" t="s">
        <v>1447</v>
      </c>
      <c r="D45" s="48" t="s">
        <v>1836</v>
      </c>
      <c r="E45" s="221">
        <f>SUM(E46:E48)</f>
        <v>0</v>
      </c>
      <c r="F45" s="222">
        <f>SUM(F46:F48)</f>
        <v>3316</v>
      </c>
    </row>
    <row r="46" spans="1:6">
      <c r="A46" s="72">
        <v>23</v>
      </c>
      <c r="B46" s="111" t="s">
        <v>1432</v>
      </c>
      <c r="C46" s="50" t="s">
        <v>1301</v>
      </c>
      <c r="D46" s="48" t="s">
        <v>1837</v>
      </c>
      <c r="E46" s="223"/>
      <c r="F46" s="224"/>
    </row>
    <row r="47" spans="1:6">
      <c r="A47" s="72">
        <v>24</v>
      </c>
      <c r="B47" s="111" t="s">
        <v>1433</v>
      </c>
      <c r="C47" s="50" t="s">
        <v>1302</v>
      </c>
      <c r="D47" s="48" t="s">
        <v>1838</v>
      </c>
      <c r="E47" s="224"/>
      <c r="F47" s="224">
        <v>3316</v>
      </c>
    </row>
    <row r="48" spans="1:6">
      <c r="A48" s="72">
        <v>25</v>
      </c>
      <c r="B48" s="111" t="s">
        <v>1434</v>
      </c>
      <c r="C48" s="50" t="s">
        <v>1303</v>
      </c>
      <c r="D48" s="48" t="s">
        <v>1839</v>
      </c>
      <c r="E48" s="223"/>
      <c r="F48" s="224"/>
    </row>
    <row r="49" spans="1:256" ht="15">
      <c r="A49" s="72"/>
      <c r="B49" s="111"/>
      <c r="C49" s="49" t="s">
        <v>1304</v>
      </c>
      <c r="D49" s="48" t="s">
        <v>1840</v>
      </c>
      <c r="E49" s="221">
        <f>SUM(E50:E54)</f>
        <v>527357</v>
      </c>
      <c r="F49" s="222">
        <f>SUM(F50:F54)</f>
        <v>212815</v>
      </c>
    </row>
    <row r="50" spans="1:256">
      <c r="A50" s="72">
        <v>26</v>
      </c>
      <c r="B50" s="111" t="s">
        <v>1435</v>
      </c>
      <c r="C50" s="50" t="s">
        <v>1305</v>
      </c>
      <c r="D50" s="48" t="s">
        <v>1841</v>
      </c>
      <c r="E50" s="223"/>
      <c r="F50" s="224"/>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row>
    <row r="51" spans="1:256">
      <c r="A51" s="72">
        <v>27</v>
      </c>
      <c r="B51" s="111" t="s">
        <v>1436</v>
      </c>
      <c r="C51" s="50" t="s">
        <v>1306</v>
      </c>
      <c r="D51" s="48" t="s">
        <v>1842</v>
      </c>
      <c r="E51" s="223"/>
      <c r="F51" s="224"/>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row>
    <row r="52" spans="1:256" ht="15.75" customHeight="1">
      <c r="A52" s="72">
        <v>28</v>
      </c>
      <c r="B52" s="111" t="s">
        <v>1437</v>
      </c>
      <c r="C52" s="50" t="s">
        <v>1307</v>
      </c>
      <c r="D52" s="48" t="s">
        <v>1843</v>
      </c>
      <c r="E52" s="223"/>
      <c r="F52" s="224"/>
    </row>
    <row r="53" spans="1:256" ht="15.75" customHeight="1">
      <c r="A53" s="72">
        <v>29</v>
      </c>
      <c r="B53" s="111" t="s">
        <v>1438</v>
      </c>
      <c r="C53" s="50" t="s">
        <v>1308</v>
      </c>
      <c r="D53" s="48" t="s">
        <v>1844</v>
      </c>
      <c r="E53" s="224">
        <v>527357</v>
      </c>
      <c r="F53" s="224">
        <v>212350</v>
      </c>
    </row>
    <row r="54" spans="1:256" ht="15.75" customHeight="1">
      <c r="A54" s="72">
        <v>30</v>
      </c>
      <c r="B54" s="111" t="s">
        <v>1439</v>
      </c>
      <c r="C54" s="50" t="s">
        <v>416</v>
      </c>
      <c r="D54" s="48" t="s">
        <v>1845</v>
      </c>
      <c r="E54" s="223"/>
      <c r="F54" s="224">
        <v>465</v>
      </c>
    </row>
    <row r="55" spans="1:256" ht="15">
      <c r="A55" s="72"/>
      <c r="B55" s="111"/>
      <c r="C55" s="49" t="s">
        <v>1309</v>
      </c>
      <c r="D55" s="48" t="s">
        <v>1846</v>
      </c>
      <c r="E55" s="221">
        <f>SUM(E56:E59)</f>
        <v>0</v>
      </c>
      <c r="F55" s="222">
        <f>SUM(F56:F59)</f>
        <v>0</v>
      </c>
    </row>
    <row r="56" spans="1:256">
      <c r="A56" s="72">
        <v>31</v>
      </c>
      <c r="B56" s="111" t="s">
        <v>1440</v>
      </c>
      <c r="C56" s="50" t="s">
        <v>310</v>
      </c>
      <c r="D56" s="48" t="s">
        <v>1847</v>
      </c>
      <c r="E56" s="223"/>
      <c r="F56" s="224"/>
    </row>
    <row r="57" spans="1:256" ht="16.5" customHeight="1">
      <c r="A57" s="72">
        <v>32</v>
      </c>
      <c r="B57" s="111" t="s">
        <v>1441</v>
      </c>
      <c r="C57" s="50" t="s">
        <v>311</v>
      </c>
      <c r="D57" s="48" t="s">
        <v>1848</v>
      </c>
      <c r="E57" s="223"/>
      <c r="F57" s="224"/>
    </row>
    <row r="58" spans="1:256" ht="15.75" customHeight="1">
      <c r="A58" s="72">
        <v>33</v>
      </c>
      <c r="B58" s="111" t="s">
        <v>1442</v>
      </c>
      <c r="C58" s="50" t="s">
        <v>312</v>
      </c>
      <c r="D58" s="48" t="s">
        <v>1849</v>
      </c>
      <c r="E58" s="223"/>
      <c r="F58" s="224"/>
    </row>
    <row r="59" spans="1:256" ht="29.25" customHeight="1">
      <c r="A59" s="72">
        <v>34</v>
      </c>
      <c r="B59" s="111" t="s">
        <v>1443</v>
      </c>
      <c r="C59" s="50" t="s">
        <v>313</v>
      </c>
      <c r="D59" s="48" t="s">
        <v>1850</v>
      </c>
      <c r="E59" s="223"/>
      <c r="F59" s="224"/>
    </row>
    <row r="60" spans="1:256" ht="15">
      <c r="A60" s="72"/>
      <c r="B60" s="111"/>
      <c r="C60" s="49" t="s">
        <v>314</v>
      </c>
      <c r="D60" s="48" t="s">
        <v>1851</v>
      </c>
      <c r="E60" s="221">
        <f>SUM(E61:E70)</f>
        <v>78657</v>
      </c>
      <c r="F60" s="222">
        <f>SUM(F61:F70)</f>
        <v>67354</v>
      </c>
    </row>
    <row r="61" spans="1:256">
      <c r="A61" s="72">
        <v>35</v>
      </c>
      <c r="B61" s="111" t="s">
        <v>1444</v>
      </c>
      <c r="C61" s="50" t="s">
        <v>417</v>
      </c>
      <c r="D61" s="48" t="s">
        <v>1852</v>
      </c>
      <c r="E61" s="224">
        <v>78657</v>
      </c>
      <c r="F61" s="224">
        <v>67354</v>
      </c>
    </row>
    <row r="62" spans="1:256">
      <c r="A62" s="72">
        <v>36</v>
      </c>
      <c r="B62" s="111">
        <f>B61+1</f>
        <v>481</v>
      </c>
      <c r="C62" s="50" t="s">
        <v>347</v>
      </c>
      <c r="D62" s="48" t="s">
        <v>1853</v>
      </c>
      <c r="E62" s="223"/>
      <c r="F62" s="224"/>
    </row>
    <row r="63" spans="1:256">
      <c r="A63" s="72">
        <v>37</v>
      </c>
      <c r="B63" s="111">
        <f t="shared" ref="B63:B70" si="0">B62+1</f>
        <v>482</v>
      </c>
      <c r="C63" s="50" t="s">
        <v>418</v>
      </c>
      <c r="D63" s="48" t="s">
        <v>1854</v>
      </c>
      <c r="E63" s="223"/>
      <c r="F63" s="224"/>
    </row>
    <row r="64" spans="1:256" ht="16.5" customHeight="1">
      <c r="A64" s="72">
        <v>38</v>
      </c>
      <c r="B64" s="111">
        <f t="shared" si="0"/>
        <v>483</v>
      </c>
      <c r="C64" s="50" t="s">
        <v>419</v>
      </c>
      <c r="D64" s="48" t="s">
        <v>1855</v>
      </c>
      <c r="E64" s="224"/>
      <c r="F64" s="224"/>
    </row>
    <row r="65" spans="1:6" ht="15" thickBot="1">
      <c r="A65" s="73">
        <v>39</v>
      </c>
      <c r="B65" s="111">
        <f t="shared" si="0"/>
        <v>484</v>
      </c>
      <c r="C65" s="50" t="s">
        <v>420</v>
      </c>
      <c r="D65" s="48" t="s">
        <v>1856</v>
      </c>
      <c r="E65" s="223"/>
      <c r="F65" s="224"/>
    </row>
    <row r="66" spans="1:6" ht="15.75" thickTop="1">
      <c r="A66" s="150">
        <v>40</v>
      </c>
      <c r="B66" s="111">
        <f t="shared" si="0"/>
        <v>485</v>
      </c>
      <c r="C66" s="229" t="s">
        <v>421</v>
      </c>
      <c r="D66" s="48" t="s">
        <v>1857</v>
      </c>
      <c r="E66" s="224"/>
      <c r="F66" s="224"/>
    </row>
    <row r="67" spans="1:6">
      <c r="A67" s="72">
        <v>41</v>
      </c>
      <c r="B67" s="111">
        <f t="shared" si="0"/>
        <v>486</v>
      </c>
      <c r="C67" s="50" t="s">
        <v>422</v>
      </c>
      <c r="D67" s="48" t="s">
        <v>1858</v>
      </c>
      <c r="E67" s="223"/>
      <c r="F67" s="224"/>
    </row>
    <row r="68" spans="1:6">
      <c r="A68" s="72">
        <v>42</v>
      </c>
      <c r="B68" s="111">
        <f t="shared" si="0"/>
        <v>487</v>
      </c>
      <c r="C68" s="50" t="s">
        <v>423</v>
      </c>
      <c r="D68" s="48" t="s">
        <v>1859</v>
      </c>
      <c r="E68" s="223"/>
      <c r="F68" s="224"/>
    </row>
    <row r="69" spans="1:6">
      <c r="A69" s="72">
        <v>43</v>
      </c>
      <c r="B69" s="111">
        <f t="shared" si="0"/>
        <v>488</v>
      </c>
      <c r="C69" s="50" t="s">
        <v>424</v>
      </c>
      <c r="D69" s="48" t="s">
        <v>1860</v>
      </c>
      <c r="E69" s="223"/>
      <c r="F69" s="224"/>
    </row>
    <row r="70" spans="1:6" ht="26.25" customHeight="1">
      <c r="A70" s="72">
        <v>44</v>
      </c>
      <c r="B70" s="111">
        <f t="shared" si="0"/>
        <v>489</v>
      </c>
      <c r="C70" s="50" t="s">
        <v>1325</v>
      </c>
      <c r="D70" s="48" t="s">
        <v>1861</v>
      </c>
      <c r="E70" s="223"/>
      <c r="F70" s="224"/>
    </row>
    <row r="71" spans="1:6" ht="15">
      <c r="A71" s="72"/>
      <c r="B71" s="111"/>
      <c r="C71" s="49" t="s">
        <v>315</v>
      </c>
      <c r="D71" s="48" t="s">
        <v>1326</v>
      </c>
      <c r="E71" s="221">
        <f>SUM(E72:E74)</f>
        <v>0</v>
      </c>
      <c r="F71" s="222">
        <f>SUM(F72:F74)</f>
        <v>0</v>
      </c>
    </row>
    <row r="72" spans="1:6">
      <c r="A72" s="72">
        <v>45</v>
      </c>
      <c r="B72" s="111">
        <v>491</v>
      </c>
      <c r="C72" s="50" t="s">
        <v>316</v>
      </c>
      <c r="D72" s="48" t="s">
        <v>1862</v>
      </c>
      <c r="E72" s="223"/>
      <c r="F72" s="224"/>
    </row>
    <row r="73" spans="1:6">
      <c r="A73" s="72">
        <v>46</v>
      </c>
      <c r="B73" s="111">
        <v>492</v>
      </c>
      <c r="C73" s="50" t="s">
        <v>317</v>
      </c>
      <c r="D73" s="48" t="s">
        <v>1863</v>
      </c>
      <c r="E73" s="223"/>
      <c r="F73" s="224"/>
    </row>
    <row r="74" spans="1:6">
      <c r="A74" s="72">
        <v>47</v>
      </c>
      <c r="B74" s="111">
        <v>493</v>
      </c>
      <c r="C74" s="50" t="s">
        <v>318</v>
      </c>
      <c r="D74" s="48" t="s">
        <v>1864</v>
      </c>
      <c r="E74" s="223"/>
      <c r="F74" s="224"/>
    </row>
    <row r="75" spans="1:6" ht="15">
      <c r="A75" s="72"/>
      <c r="B75" s="111"/>
      <c r="C75" s="49" t="s">
        <v>319</v>
      </c>
      <c r="D75" s="48" t="s">
        <v>1865</v>
      </c>
      <c r="E75" s="227">
        <f>E17+E60+E71</f>
        <v>37534158</v>
      </c>
      <c r="F75" s="228">
        <f>F17+F60+F71</f>
        <v>42512360</v>
      </c>
    </row>
    <row r="76" spans="1:6" ht="30">
      <c r="A76" s="72"/>
      <c r="B76" s="111"/>
      <c r="C76" s="49" t="s">
        <v>320</v>
      </c>
      <c r="D76" s="48" t="s">
        <v>1866</v>
      </c>
      <c r="E76" s="221">
        <f>E119-E75</f>
        <v>0</v>
      </c>
      <c r="F76" s="222">
        <f>F119-F75</f>
        <v>0</v>
      </c>
    </row>
    <row r="77" spans="1:6" ht="30" customHeight="1">
      <c r="A77" s="72">
        <v>48</v>
      </c>
      <c r="B77" s="112" t="s">
        <v>1445</v>
      </c>
      <c r="C77" s="49" t="s">
        <v>321</v>
      </c>
      <c r="D77" s="48" t="s">
        <v>1867</v>
      </c>
      <c r="E77" s="223"/>
      <c r="F77" s="224"/>
    </row>
    <row r="78" spans="1:6" ht="30">
      <c r="A78" s="72"/>
      <c r="B78" s="111"/>
      <c r="C78" s="49" t="s">
        <v>322</v>
      </c>
      <c r="D78" s="48" t="s">
        <v>1868</v>
      </c>
      <c r="E78" s="221">
        <f>E76-E77</f>
        <v>0</v>
      </c>
      <c r="F78" s="222">
        <f>F76-F77</f>
        <v>0</v>
      </c>
    </row>
    <row r="79" spans="1:6" ht="30">
      <c r="A79" s="72"/>
      <c r="B79" s="111"/>
      <c r="C79" s="49" t="s">
        <v>323</v>
      </c>
      <c r="D79" s="48" t="s">
        <v>1869</v>
      </c>
      <c r="E79" s="221">
        <f>SUM(E80:E82)</f>
        <v>0</v>
      </c>
      <c r="F79" s="222">
        <f>SUM(F80:F82)</f>
        <v>0</v>
      </c>
    </row>
    <row r="80" spans="1:6">
      <c r="A80" s="72">
        <v>49</v>
      </c>
      <c r="B80" s="111">
        <v>830</v>
      </c>
      <c r="C80" s="50" t="s">
        <v>324</v>
      </c>
      <c r="D80" s="48" t="s">
        <v>1870</v>
      </c>
      <c r="E80" s="223"/>
      <c r="F80" s="224"/>
    </row>
    <row r="81" spans="1:6">
      <c r="A81" s="72">
        <v>50</v>
      </c>
      <c r="B81" s="111">
        <v>831</v>
      </c>
      <c r="C81" s="50" t="s">
        <v>325</v>
      </c>
      <c r="D81" s="48" t="s">
        <v>1871</v>
      </c>
      <c r="E81" s="223"/>
      <c r="F81" s="224"/>
    </row>
    <row r="82" spans="1:6">
      <c r="A82" s="72">
        <v>51</v>
      </c>
      <c r="B82" s="111">
        <v>833</v>
      </c>
      <c r="C82" s="50" t="s">
        <v>326</v>
      </c>
      <c r="D82" s="48" t="s">
        <v>1872</v>
      </c>
      <c r="E82" s="223"/>
      <c r="F82" s="224"/>
    </row>
    <row r="83" spans="1:6" ht="30">
      <c r="A83" s="72"/>
      <c r="B83" s="111"/>
      <c r="C83" s="49" t="s">
        <v>327</v>
      </c>
      <c r="D83" s="48" t="s">
        <v>1873</v>
      </c>
      <c r="E83" s="227">
        <f>IF(E77&gt;E76, E75+E77, E75+E76)</f>
        <v>37534158</v>
      </c>
      <c r="F83" s="228">
        <f>IF(F77&gt;F76, F75+F77, F75+F76)</f>
        <v>42512360</v>
      </c>
    </row>
    <row r="84" spans="1:6" ht="15">
      <c r="A84" s="72"/>
      <c r="B84" s="111"/>
      <c r="C84" s="49" t="s">
        <v>328</v>
      </c>
      <c r="D84" s="48" t="s">
        <v>1874</v>
      </c>
      <c r="E84" s="221">
        <f>SUM(E85:E92)</f>
        <v>0</v>
      </c>
      <c r="F84" s="222">
        <f>SUM(F85:F92)</f>
        <v>0</v>
      </c>
    </row>
    <row r="85" spans="1:6">
      <c r="A85" s="72">
        <v>52</v>
      </c>
      <c r="B85" s="111">
        <v>711</v>
      </c>
      <c r="C85" s="50" t="s">
        <v>1311</v>
      </c>
      <c r="D85" s="48" t="s">
        <v>1875</v>
      </c>
      <c r="E85" s="223"/>
      <c r="F85" s="224"/>
    </row>
    <row r="86" spans="1:6">
      <c r="A86" s="72">
        <v>53</v>
      </c>
      <c r="B86" s="111">
        <v>712</v>
      </c>
      <c r="C86" s="50" t="s">
        <v>1312</v>
      </c>
      <c r="D86" s="48" t="s">
        <v>1876</v>
      </c>
      <c r="E86" s="223"/>
      <c r="F86" s="224"/>
    </row>
    <row r="87" spans="1:6">
      <c r="A87" s="72">
        <v>54</v>
      </c>
      <c r="B87" s="111">
        <v>713</v>
      </c>
      <c r="C87" s="50" t="s">
        <v>1313</v>
      </c>
      <c r="D87" s="48" t="s">
        <v>1877</v>
      </c>
      <c r="E87" s="223"/>
      <c r="F87" s="224"/>
    </row>
    <row r="88" spans="1:6">
      <c r="A88" s="72">
        <v>55</v>
      </c>
      <c r="B88" s="111">
        <v>714</v>
      </c>
      <c r="C88" s="50" t="s">
        <v>1314</v>
      </c>
      <c r="D88" s="48" t="s">
        <v>1878</v>
      </c>
      <c r="E88" s="223"/>
      <c r="F88" s="224"/>
    </row>
    <row r="89" spans="1:6" ht="14.25" customHeight="1">
      <c r="A89" s="72">
        <v>56</v>
      </c>
      <c r="B89" s="111">
        <v>715</v>
      </c>
      <c r="C89" s="50" t="s">
        <v>1315</v>
      </c>
      <c r="D89" s="48" t="s">
        <v>1879</v>
      </c>
      <c r="E89" s="223"/>
      <c r="F89" s="224"/>
    </row>
    <row r="90" spans="1:6">
      <c r="A90" s="72">
        <v>57</v>
      </c>
      <c r="B90" s="111">
        <v>716</v>
      </c>
      <c r="C90" s="50" t="s">
        <v>1316</v>
      </c>
      <c r="D90" s="48" t="s">
        <v>1880</v>
      </c>
      <c r="E90" s="223"/>
      <c r="F90" s="224"/>
    </row>
    <row r="91" spans="1:6">
      <c r="A91" s="72">
        <v>58</v>
      </c>
      <c r="B91" s="111">
        <v>717</v>
      </c>
      <c r="C91" s="50" t="s">
        <v>1317</v>
      </c>
      <c r="D91" s="48" t="s">
        <v>1881</v>
      </c>
      <c r="E91" s="223"/>
      <c r="F91" s="224"/>
    </row>
    <row r="92" spans="1:6">
      <c r="A92" s="72">
        <v>59</v>
      </c>
      <c r="B92" s="111">
        <v>718</v>
      </c>
      <c r="C92" s="50" t="s">
        <v>1318</v>
      </c>
      <c r="D92" s="48" t="s">
        <v>1882</v>
      </c>
      <c r="E92" s="223"/>
      <c r="F92" s="224"/>
    </row>
    <row r="93" spans="1:6" ht="15">
      <c r="A93" s="72"/>
      <c r="B93" s="111"/>
      <c r="C93" s="49" t="s">
        <v>329</v>
      </c>
      <c r="D93" s="48" t="s">
        <v>1327</v>
      </c>
      <c r="E93" s="221">
        <f>SUM(E94:E98)</f>
        <v>3219744</v>
      </c>
      <c r="F93" s="222">
        <f>SUM(F94:F98)</f>
        <v>0</v>
      </c>
    </row>
    <row r="94" spans="1:6">
      <c r="A94" s="72">
        <v>60</v>
      </c>
      <c r="B94" s="111">
        <v>721</v>
      </c>
      <c r="C94" s="50" t="s">
        <v>385</v>
      </c>
      <c r="D94" s="48" t="s">
        <v>1883</v>
      </c>
      <c r="E94" s="223"/>
      <c r="F94" s="224"/>
    </row>
    <row r="95" spans="1:6">
      <c r="A95" s="72">
        <v>61</v>
      </c>
      <c r="B95" s="111">
        <v>722</v>
      </c>
      <c r="C95" s="50" t="s">
        <v>386</v>
      </c>
      <c r="D95" s="48" t="s">
        <v>1884</v>
      </c>
      <c r="E95" s="223"/>
      <c r="F95" s="224"/>
    </row>
    <row r="96" spans="1:6">
      <c r="A96" s="72">
        <v>62</v>
      </c>
      <c r="B96" s="111">
        <v>723</v>
      </c>
      <c r="C96" s="50" t="s">
        <v>387</v>
      </c>
      <c r="D96" s="48" t="s">
        <v>1885</v>
      </c>
      <c r="E96" s="223">
        <v>3219744</v>
      </c>
      <c r="F96" s="224"/>
    </row>
    <row r="97" spans="1:6">
      <c r="A97" s="72">
        <v>63</v>
      </c>
      <c r="B97" s="111">
        <v>724</v>
      </c>
      <c r="C97" s="50" t="s">
        <v>388</v>
      </c>
      <c r="D97" s="48" t="s">
        <v>1886</v>
      </c>
      <c r="E97" s="223"/>
      <c r="F97" s="224"/>
    </row>
    <row r="98" spans="1:6">
      <c r="A98" s="72">
        <v>64</v>
      </c>
      <c r="B98" s="111">
        <v>725</v>
      </c>
      <c r="C98" s="50" t="s">
        <v>1310</v>
      </c>
      <c r="D98" s="48" t="s">
        <v>1887</v>
      </c>
      <c r="E98" s="223"/>
      <c r="F98" s="224"/>
    </row>
    <row r="99" spans="1:6" ht="15">
      <c r="A99" s="72"/>
      <c r="B99" s="111"/>
      <c r="C99" s="49" t="s">
        <v>330</v>
      </c>
      <c r="D99" s="48" t="s">
        <v>1888</v>
      </c>
      <c r="E99" s="221">
        <f>SUM(E100:E103)</f>
        <v>0</v>
      </c>
      <c r="F99" s="222">
        <f>SUM(F100:F103)</f>
        <v>0</v>
      </c>
    </row>
    <row r="100" spans="1:6">
      <c r="A100" s="72">
        <v>65</v>
      </c>
      <c r="B100" s="111">
        <v>731</v>
      </c>
      <c r="C100" s="50" t="s">
        <v>331</v>
      </c>
      <c r="D100" s="48" t="s">
        <v>1889</v>
      </c>
      <c r="E100" s="223"/>
      <c r="F100" s="224"/>
    </row>
    <row r="101" spans="1:6">
      <c r="A101" s="72">
        <v>66</v>
      </c>
      <c r="B101" s="111">
        <v>732</v>
      </c>
      <c r="C101" s="50" t="s">
        <v>332</v>
      </c>
      <c r="D101" s="48" t="s">
        <v>1890</v>
      </c>
      <c r="E101" s="223"/>
      <c r="F101" s="224"/>
    </row>
    <row r="102" spans="1:6">
      <c r="A102" s="72">
        <v>67</v>
      </c>
      <c r="B102" s="111">
        <v>733</v>
      </c>
      <c r="C102" s="50" t="s">
        <v>333</v>
      </c>
      <c r="D102" s="48" t="s">
        <v>1891</v>
      </c>
      <c r="E102" s="223"/>
      <c r="F102" s="224"/>
    </row>
    <row r="103" spans="1:6">
      <c r="A103" s="72">
        <v>68</v>
      </c>
      <c r="B103" s="111">
        <v>734</v>
      </c>
      <c r="C103" s="50" t="s">
        <v>384</v>
      </c>
      <c r="D103" s="48" t="s">
        <v>1892</v>
      </c>
      <c r="E103" s="223"/>
      <c r="F103" s="224"/>
    </row>
    <row r="104" spans="1:6" ht="15">
      <c r="A104" s="72"/>
      <c r="B104" s="111"/>
      <c r="C104" s="49" t="s">
        <v>334</v>
      </c>
      <c r="D104" s="48" t="s">
        <v>1893</v>
      </c>
      <c r="E104" s="221">
        <f>SUM(E105:E108)</f>
        <v>34314414</v>
      </c>
      <c r="F104" s="222">
        <f>SUM(F105:F108)</f>
        <v>42512360</v>
      </c>
    </row>
    <row r="105" spans="1:6">
      <c r="A105" s="72">
        <v>69</v>
      </c>
      <c r="B105" s="111">
        <v>741</v>
      </c>
      <c r="C105" s="50" t="s">
        <v>380</v>
      </c>
      <c r="D105" s="48" t="s">
        <v>1894</v>
      </c>
      <c r="E105" s="224">
        <v>34314414</v>
      </c>
      <c r="F105" s="224">
        <v>42512360</v>
      </c>
    </row>
    <row r="106" spans="1:6">
      <c r="A106" s="72">
        <v>70</v>
      </c>
      <c r="B106" s="111">
        <v>742</v>
      </c>
      <c r="C106" s="50" t="s">
        <v>381</v>
      </c>
      <c r="D106" s="48" t="s">
        <v>1895</v>
      </c>
      <c r="E106" s="223"/>
      <c r="F106" s="224"/>
    </row>
    <row r="107" spans="1:6">
      <c r="A107" s="72">
        <v>71</v>
      </c>
      <c r="B107" s="111">
        <v>743</v>
      </c>
      <c r="C107" s="50" t="s">
        <v>382</v>
      </c>
      <c r="D107" s="48" t="s">
        <v>1896</v>
      </c>
      <c r="E107" s="223"/>
      <c r="F107" s="224"/>
    </row>
    <row r="108" spans="1:6">
      <c r="A108" s="72">
        <v>72</v>
      </c>
      <c r="B108" s="111">
        <v>744</v>
      </c>
      <c r="C108" s="50" t="s">
        <v>383</v>
      </c>
      <c r="D108" s="48" t="s">
        <v>1897</v>
      </c>
      <c r="E108" s="223"/>
      <c r="F108" s="224"/>
    </row>
    <row r="109" spans="1:6" ht="15">
      <c r="A109" s="72"/>
      <c r="B109" s="111"/>
      <c r="C109" s="49" t="s">
        <v>335</v>
      </c>
      <c r="D109" s="48" t="s">
        <v>1898</v>
      </c>
      <c r="E109" s="221">
        <f>SUM(E110:E112)</f>
        <v>0</v>
      </c>
      <c r="F109" s="222">
        <f>SUM(F110:F112)</f>
        <v>0</v>
      </c>
    </row>
    <row r="110" spans="1:6">
      <c r="A110" s="72">
        <v>73</v>
      </c>
      <c r="B110" s="111">
        <v>751</v>
      </c>
      <c r="C110" s="50" t="s">
        <v>336</v>
      </c>
      <c r="D110" s="48" t="s">
        <v>1328</v>
      </c>
      <c r="E110" s="223"/>
      <c r="F110" s="224"/>
    </row>
    <row r="111" spans="1:6">
      <c r="A111" s="72">
        <v>74</v>
      </c>
      <c r="B111" s="111">
        <v>753</v>
      </c>
      <c r="C111" s="50" t="s">
        <v>337</v>
      </c>
      <c r="D111" s="48" t="s">
        <v>1899</v>
      </c>
      <c r="E111" s="223"/>
      <c r="F111" s="224"/>
    </row>
    <row r="112" spans="1:6" ht="14.25" customHeight="1">
      <c r="A112" s="72">
        <v>75</v>
      </c>
      <c r="B112" s="111">
        <v>754</v>
      </c>
      <c r="C112" s="50" t="s">
        <v>338</v>
      </c>
      <c r="D112" s="48" t="s">
        <v>1900</v>
      </c>
      <c r="E112" s="223"/>
      <c r="F112" s="224"/>
    </row>
    <row r="113" spans="1:9" ht="14.25" customHeight="1">
      <c r="A113" s="72"/>
      <c r="B113" s="111"/>
      <c r="C113" s="49" t="s">
        <v>1356</v>
      </c>
      <c r="D113" s="48" t="s">
        <v>1901</v>
      </c>
      <c r="E113" s="221">
        <f>SUM(E114:E116)</f>
        <v>0</v>
      </c>
      <c r="F113" s="222">
        <f>SUM(F114:F116)</f>
        <v>0</v>
      </c>
    </row>
    <row r="114" spans="1:9" ht="14.25" customHeight="1">
      <c r="A114" s="129">
        <v>76</v>
      </c>
      <c r="B114" s="111">
        <v>761</v>
      </c>
      <c r="C114" s="50" t="s">
        <v>1357</v>
      </c>
      <c r="D114" s="48" t="s">
        <v>1902</v>
      </c>
      <c r="E114" s="223"/>
      <c r="F114" s="224"/>
    </row>
    <row r="115" spans="1:9" ht="14.25" customHeight="1" thickBot="1">
      <c r="A115" s="130">
        <v>77</v>
      </c>
      <c r="B115" s="111">
        <v>762</v>
      </c>
      <c r="C115" s="50" t="s">
        <v>1358</v>
      </c>
      <c r="D115" s="48" t="s">
        <v>1904</v>
      </c>
      <c r="E115" s="223"/>
      <c r="F115" s="224"/>
    </row>
    <row r="116" spans="1:9" ht="15" thickTop="1">
      <c r="A116" s="152">
        <v>78</v>
      </c>
      <c r="B116" s="113">
        <v>769</v>
      </c>
      <c r="C116" s="50" t="s">
        <v>1359</v>
      </c>
      <c r="D116" s="48" t="s">
        <v>1905</v>
      </c>
      <c r="E116" s="223"/>
      <c r="F116" s="224"/>
    </row>
    <row r="117" spans="1:9" ht="15">
      <c r="A117" s="129">
        <v>79</v>
      </c>
      <c r="B117" s="113">
        <v>771</v>
      </c>
      <c r="C117" s="49" t="s">
        <v>1903</v>
      </c>
      <c r="D117" s="48" t="s">
        <v>1906</v>
      </c>
      <c r="E117" s="223"/>
      <c r="F117" s="224"/>
    </row>
    <row r="118" spans="1:9" ht="30">
      <c r="A118" s="129">
        <v>80</v>
      </c>
      <c r="B118" s="113">
        <v>781</v>
      </c>
      <c r="C118" s="49" t="s">
        <v>1360</v>
      </c>
      <c r="D118" s="48" t="s">
        <v>1907</v>
      </c>
      <c r="E118" s="223"/>
      <c r="F118" s="224"/>
    </row>
    <row r="119" spans="1:9" ht="30">
      <c r="A119" s="129"/>
      <c r="B119" s="113"/>
      <c r="C119" s="49" t="s">
        <v>1361</v>
      </c>
      <c r="D119" s="48" t="s">
        <v>1908</v>
      </c>
      <c r="E119" s="221">
        <f>E84+E93+E99+E104+E109+E113+E117+E118</f>
        <v>37534158</v>
      </c>
      <c r="F119" s="222">
        <f>F84+F93+F99+F104+F109+F113+F117+F118</f>
        <v>42512360</v>
      </c>
      <c r="H119" s="61" t="str">
        <f>IF(E119-E75=E76, "OK", "ИМА ГРЕШКА")</f>
        <v>OK</v>
      </c>
      <c r="I119" s="61" t="str">
        <f>IF(F119-F75=F76, "OK", "ИМА ГРЕШКА")</f>
        <v>OK</v>
      </c>
    </row>
    <row r="120" spans="1:9" ht="15">
      <c r="A120" s="129">
        <v>81</v>
      </c>
      <c r="B120" s="113">
        <v>890</v>
      </c>
      <c r="C120" s="49" t="s">
        <v>1362</v>
      </c>
      <c r="D120" s="48" t="s">
        <v>1909</v>
      </c>
      <c r="E120" s="223"/>
      <c r="F120" s="224"/>
    </row>
    <row r="121" spans="1:9" ht="15">
      <c r="A121" s="129"/>
      <c r="B121" s="113"/>
      <c r="C121" s="49" t="s">
        <v>1363</v>
      </c>
      <c r="D121" s="48" t="s">
        <v>378</v>
      </c>
      <c r="E121" s="221">
        <f>E119+E120</f>
        <v>37534158</v>
      </c>
      <c r="F121" s="222">
        <f>F119+F120</f>
        <v>42512360</v>
      </c>
    </row>
    <row r="122" spans="1:9" ht="45.75" thickBot="1">
      <c r="A122" s="153">
        <v>82</v>
      </c>
      <c r="B122" s="131"/>
      <c r="C122" s="132" t="s">
        <v>1364</v>
      </c>
      <c r="D122" s="133" t="s">
        <v>379</v>
      </c>
      <c r="E122" s="225"/>
      <c r="F122" s="226"/>
    </row>
    <row r="123" spans="1:9" ht="15" thickTop="1">
      <c r="C123" s="340"/>
      <c r="D123" s="341"/>
      <c r="E123" s="341"/>
      <c r="F123" s="341"/>
    </row>
    <row r="124" spans="1:9">
      <c r="C124" s="26"/>
      <c r="D124" s="27"/>
      <c r="E124" s="89"/>
      <c r="F124" s="89"/>
    </row>
    <row r="125" spans="1:9">
      <c r="C125" s="146" t="s">
        <v>1483</v>
      </c>
    </row>
    <row r="126" spans="1:9">
      <c r="B126" s="5"/>
      <c r="C126" s="146" t="str">
        <f>BS!B113</f>
        <v xml:space="preserve">           Na den 31.12.2023godina</v>
      </c>
    </row>
    <row r="127" spans="1:9">
      <c r="C127" s="146" t="s">
        <v>1484</v>
      </c>
    </row>
    <row r="128" spans="1:9">
      <c r="C128" s="146" t="s">
        <v>1803</v>
      </c>
    </row>
    <row r="129" spans="3:6">
      <c r="C129" s="146" t="s">
        <v>592</v>
      </c>
      <c r="E129" s="259">
        <f>E119-E75-E76</f>
        <v>0</v>
      </c>
      <c r="F129" s="259">
        <f>F119-F75-F76</f>
        <v>0</v>
      </c>
    </row>
    <row r="130" spans="3:6">
      <c r="C130" s="146" t="s">
        <v>593</v>
      </c>
    </row>
    <row r="131" spans="3:6">
      <c r="C131" s="46"/>
    </row>
    <row r="132" spans="3:6">
      <c r="C132" s="46"/>
    </row>
    <row r="133" spans="3:6">
      <c r="C133" s="46"/>
    </row>
    <row r="134" spans="3:6">
      <c r="C134" s="46"/>
    </row>
    <row r="135" spans="3:6">
      <c r="C135" s="46"/>
    </row>
    <row r="136" spans="3:6">
      <c r="C136" s="46"/>
    </row>
    <row r="137" spans="3:6">
      <c r="C137" s="46"/>
    </row>
    <row r="138" spans="3:6">
      <c r="C138" s="46"/>
    </row>
    <row r="139" spans="3:6">
      <c r="C139" s="46"/>
    </row>
    <row r="140" spans="3:6">
      <c r="C140" s="46"/>
    </row>
    <row r="141" spans="3:6">
      <c r="C141" s="233"/>
    </row>
    <row r="142" spans="3:6">
      <c r="C142" s="233"/>
    </row>
    <row r="143" spans="3:6">
      <c r="C143" s="233"/>
    </row>
  </sheetData>
  <sheetProtection password="C714" sheet="1" objects="1" scenarios="1"/>
  <mergeCells count="10">
    <mergeCell ref="C123:F123"/>
    <mergeCell ref="A9:C9"/>
    <mergeCell ref="A10:C10"/>
    <mergeCell ref="A11:A14"/>
    <mergeCell ref="B11:B14"/>
    <mergeCell ref="C11:C14"/>
    <mergeCell ref="D11:D14"/>
    <mergeCell ref="E11:F12"/>
    <mergeCell ref="E13:E14"/>
    <mergeCell ref="F13:F14"/>
  </mergeCells>
  <phoneticPr fontId="5" type="noConversion"/>
  <dataValidations count="1">
    <dataValidation type="whole" allowBlank="1" showInputMessage="1" showErrorMessage="1" errorTitle="Напомена" error="Дозволено е внесување само на позитивни, цели броеви кои содржат до 12 цифри." sqref="E17:F115">
      <formula1>0</formula1>
      <formula2>999999999999</formula2>
    </dataValidation>
  </dataValidations>
  <pageMargins left="0.17" right="0.16" top="0.3" bottom="0.3" header="0.2" footer="0.2"/>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opLeftCell="A89" workbookViewId="0">
      <selection activeCell="E116" sqref="E116"/>
    </sheetView>
  </sheetViews>
  <sheetFormatPr defaultRowHeight="15"/>
  <cols>
    <col min="1" max="1" width="9.140625" style="182"/>
    <col min="2" max="2" width="9.140625" style="173"/>
    <col min="3" max="3" width="57.85546875" style="3" customWidth="1"/>
    <col min="4" max="4" width="9.140625" style="5"/>
    <col min="5" max="6" width="16.5703125" style="209" customWidth="1"/>
    <col min="7" max="7" width="15.28515625" style="246" customWidth="1"/>
    <col min="8" max="8" width="9.140625" style="252"/>
    <col min="9" max="9" width="14" style="201" customWidth="1"/>
    <col min="10" max="10" width="9.140625" style="254"/>
    <col min="11" max="16384" width="9.140625" style="3"/>
  </cols>
  <sheetData>
    <row r="1" spans="1:9" hidden="1"/>
    <row r="2" spans="1:9">
      <c r="A2" s="3"/>
      <c r="B2" s="300" t="s">
        <v>2145</v>
      </c>
      <c r="C2" s="299" t="str">
        <f>'Informacii za pravnoto lice'!B7</f>
        <v>ДСУ СВ.НАУМ ОХРИДСКИ</v>
      </c>
    </row>
    <row r="3" spans="1:9" ht="13.5" customHeight="1">
      <c r="A3" s="3"/>
      <c r="B3" s="300" t="s">
        <v>356</v>
      </c>
      <c r="C3" s="43" t="str">
        <f>'Informacii za pravnoto lice'!B9</f>
        <v>160010337960318</v>
      </c>
    </row>
    <row r="4" spans="1:9">
      <c r="A4" s="3"/>
      <c r="B4" s="300" t="s">
        <v>2141</v>
      </c>
      <c r="C4" s="299" t="str">
        <f>'Informacii za pravnoto lice'!B17</f>
        <v>Ул.Васил Ѓоргов бр.47-б</v>
      </c>
    </row>
    <row r="5" spans="1:9">
      <c r="A5" s="3"/>
      <c r="B5" s="300" t="s">
        <v>2142</v>
      </c>
      <c r="C5" s="44" t="str">
        <f>'Informacii za pravnoto lice'!B13</f>
        <v>4030974153085</v>
      </c>
    </row>
    <row r="6" spans="1:9">
      <c r="A6" s="3"/>
      <c r="B6" s="300" t="s">
        <v>2146</v>
      </c>
      <c r="C6" s="301">
        <f>'Informacii za pravnoto lice'!B3</f>
        <v>4063937</v>
      </c>
    </row>
    <row r="7" spans="1:9">
      <c r="A7" s="3"/>
      <c r="B7" s="300" t="s">
        <v>2143</v>
      </c>
      <c r="C7" s="44" t="str">
        <f>'Informacii za pravnoto lice'!B7</f>
        <v>ДСУ СВ.НАУМ ОХРИДСКИ</v>
      </c>
    </row>
    <row r="8" spans="1:9" ht="15.75" thickBot="1">
      <c r="A8" s="3"/>
      <c r="B8" s="300" t="s">
        <v>2144</v>
      </c>
      <c r="C8" s="7" t="str">
        <f>'Informacii za pravnoto lice'!B43</f>
        <v>075/430-320</v>
      </c>
    </row>
    <row r="9" spans="1:9" ht="15.75" thickTop="1">
      <c r="A9" s="362" t="s">
        <v>1485</v>
      </c>
      <c r="B9" s="363"/>
      <c r="C9" s="364"/>
    </row>
    <row r="10" spans="1:9" ht="15.75" thickBot="1">
      <c r="A10" s="365"/>
      <c r="B10" s="366"/>
      <c r="C10" s="367"/>
    </row>
    <row r="11" spans="1:9" ht="15.75" thickTop="1"/>
    <row r="12" spans="1:9" ht="15.75" thickBot="1"/>
    <row r="13" spans="1:9" ht="39.75" thickTop="1" thickBot="1">
      <c r="A13" s="192" t="s">
        <v>537</v>
      </c>
      <c r="B13" s="193" t="s">
        <v>539</v>
      </c>
      <c r="C13" s="370" t="s">
        <v>1052</v>
      </c>
      <c r="D13" s="194" t="s">
        <v>541</v>
      </c>
      <c r="E13" s="368" t="s">
        <v>1054</v>
      </c>
      <c r="F13" s="369"/>
      <c r="G13" s="247"/>
      <c r="H13" s="253"/>
      <c r="I13" s="202"/>
    </row>
    <row r="14" spans="1:9" ht="14.25" customHeight="1">
      <c r="A14" s="195" t="s">
        <v>538</v>
      </c>
      <c r="B14" s="174" t="s">
        <v>540</v>
      </c>
      <c r="C14" s="371"/>
      <c r="D14" s="154" t="s">
        <v>542</v>
      </c>
      <c r="E14" s="220" t="s">
        <v>1787</v>
      </c>
      <c r="F14" s="360" t="s">
        <v>1056</v>
      </c>
      <c r="G14" s="220" t="s">
        <v>1787</v>
      </c>
      <c r="H14" s="236"/>
      <c r="I14" s="360" t="s">
        <v>1056</v>
      </c>
    </row>
    <row r="15" spans="1:9" thickBot="1">
      <c r="A15" s="196"/>
      <c r="B15" s="197"/>
      <c r="C15" s="372"/>
      <c r="D15" s="198"/>
      <c r="E15" s="219" t="s">
        <v>1788</v>
      </c>
      <c r="F15" s="361"/>
      <c r="G15" s="219" t="s">
        <v>1788</v>
      </c>
      <c r="H15" s="236"/>
      <c r="I15" s="361"/>
    </row>
    <row r="16" spans="1:9" thickTop="1">
      <c r="A16" s="183">
        <v>1</v>
      </c>
      <c r="B16" s="175">
        <v>2</v>
      </c>
      <c r="C16" s="155">
        <v>3</v>
      </c>
      <c r="D16" s="155">
        <v>4</v>
      </c>
      <c r="E16" s="210">
        <v>5</v>
      </c>
      <c r="F16" s="211">
        <v>6</v>
      </c>
      <c r="G16" s="248"/>
      <c r="H16" s="244"/>
      <c r="I16" s="202"/>
    </row>
    <row r="17" spans="1:10" ht="14.25">
      <c r="A17" s="184"/>
      <c r="B17" s="176"/>
      <c r="C17" s="157" t="s">
        <v>1329</v>
      </c>
      <c r="D17" s="156"/>
      <c r="E17" s="212"/>
      <c r="F17" s="213"/>
      <c r="G17" s="249"/>
      <c r="H17" s="237"/>
      <c r="I17" s="202"/>
    </row>
    <row r="18" spans="1:10" ht="14.25">
      <c r="A18" s="184" t="s">
        <v>543</v>
      </c>
      <c r="B18" s="176">
        <v>0</v>
      </c>
      <c r="C18" s="159" t="s">
        <v>544</v>
      </c>
      <c r="D18" s="156">
        <v>601</v>
      </c>
      <c r="E18" s="212"/>
      <c r="F18" s="213"/>
      <c r="G18" s="249"/>
      <c r="H18" s="237"/>
      <c r="I18" s="202"/>
    </row>
    <row r="19" spans="1:10" ht="25.5">
      <c r="A19" s="184" t="s">
        <v>545</v>
      </c>
      <c r="B19" s="176" t="s">
        <v>546</v>
      </c>
      <c r="C19" s="159" t="s">
        <v>547</v>
      </c>
      <c r="D19" s="158">
        <v>602</v>
      </c>
      <c r="E19" s="212"/>
      <c r="F19" s="213"/>
      <c r="G19" s="249"/>
      <c r="H19" s="237"/>
      <c r="I19" s="202"/>
    </row>
    <row r="20" spans="1:10" ht="25.5">
      <c r="A20" s="184" t="s">
        <v>548</v>
      </c>
      <c r="B20" s="176" t="s">
        <v>549</v>
      </c>
      <c r="C20" s="159" t="s">
        <v>1330</v>
      </c>
      <c r="D20" s="158">
        <v>603</v>
      </c>
      <c r="E20" s="212"/>
      <c r="F20" s="213"/>
      <c r="G20" s="249"/>
      <c r="H20" s="237"/>
      <c r="I20" s="202"/>
    </row>
    <row r="21" spans="1:10" ht="25.5">
      <c r="A21" s="184" t="s">
        <v>550</v>
      </c>
      <c r="B21" s="176"/>
      <c r="C21" s="159" t="s">
        <v>1789</v>
      </c>
      <c r="D21" s="158">
        <v>604</v>
      </c>
      <c r="E21" s="212"/>
      <c r="F21" s="213"/>
      <c r="G21" s="203">
        <f>BS!E18</f>
        <v>0</v>
      </c>
      <c r="H21" s="254" t="str">
        <f>IF(E21&lt;=G21, "OK", "Greska")</f>
        <v>OK</v>
      </c>
      <c r="I21" s="203">
        <f>BS!H18</f>
        <v>0</v>
      </c>
      <c r="J21" s="254" t="str">
        <f>IF(F21&lt;=I21, "OK", "Greska")</f>
        <v>OK</v>
      </c>
    </row>
    <row r="22" spans="1:10" ht="17.25" customHeight="1">
      <c r="A22" s="184" t="s">
        <v>551</v>
      </c>
      <c r="B22" s="176">
        <v>1</v>
      </c>
      <c r="C22" s="159" t="s">
        <v>552</v>
      </c>
      <c r="D22" s="158">
        <v>605</v>
      </c>
      <c r="E22" s="212"/>
      <c r="F22" s="213"/>
      <c r="G22" s="249"/>
      <c r="H22" s="237"/>
      <c r="I22" s="202"/>
    </row>
    <row r="23" spans="1:10" ht="25.5">
      <c r="A23" s="184" t="s">
        <v>553</v>
      </c>
      <c r="B23" s="176"/>
      <c r="C23" s="161" t="s">
        <v>554</v>
      </c>
      <c r="D23" s="158">
        <v>606</v>
      </c>
      <c r="E23" s="212"/>
      <c r="F23" s="213"/>
      <c r="G23" s="249"/>
      <c r="H23" s="237"/>
      <c r="I23" s="202"/>
    </row>
    <row r="24" spans="1:10" ht="25.5">
      <c r="A24" s="184" t="s">
        <v>555</v>
      </c>
      <c r="B24" s="176"/>
      <c r="C24" s="162" t="s">
        <v>556</v>
      </c>
      <c r="D24" s="158">
        <v>607</v>
      </c>
      <c r="E24" s="212"/>
      <c r="F24" s="213"/>
      <c r="G24" s="249"/>
      <c r="H24" s="237"/>
      <c r="I24" s="202"/>
    </row>
    <row r="25" spans="1:10" ht="25.5">
      <c r="A25" s="184" t="s">
        <v>557</v>
      </c>
      <c r="B25" s="176"/>
      <c r="C25" s="159" t="s">
        <v>558</v>
      </c>
      <c r="D25" s="156">
        <v>608</v>
      </c>
      <c r="E25" s="212"/>
      <c r="F25" s="213"/>
      <c r="G25" s="249"/>
      <c r="H25" s="237"/>
      <c r="I25" s="202"/>
    </row>
    <row r="26" spans="1:10" ht="25.5">
      <c r="A26" s="184" t="s">
        <v>559</v>
      </c>
      <c r="B26" s="176"/>
      <c r="C26" s="161" t="s">
        <v>560</v>
      </c>
      <c r="D26" s="156">
        <v>609</v>
      </c>
      <c r="E26" s="212"/>
      <c r="F26" s="213"/>
      <c r="G26" s="249"/>
      <c r="H26" s="237"/>
      <c r="I26" s="202"/>
    </row>
    <row r="27" spans="1:10" ht="25.5">
      <c r="A27" s="184" t="s">
        <v>561</v>
      </c>
      <c r="B27" s="176" t="s">
        <v>546</v>
      </c>
      <c r="C27" s="159" t="s">
        <v>562</v>
      </c>
      <c r="D27" s="156">
        <v>610</v>
      </c>
      <c r="E27" s="212"/>
      <c r="F27" s="213"/>
      <c r="G27" s="249"/>
      <c r="H27" s="237"/>
      <c r="I27" s="202"/>
    </row>
    <row r="28" spans="1:10" ht="25.5">
      <c r="A28" s="184" t="s">
        <v>563</v>
      </c>
      <c r="B28" s="176" t="s">
        <v>549</v>
      </c>
      <c r="C28" s="159" t="s">
        <v>564</v>
      </c>
      <c r="D28" s="156">
        <v>611</v>
      </c>
      <c r="E28" s="212"/>
      <c r="F28" s="213"/>
      <c r="G28" s="249"/>
      <c r="H28" s="237"/>
      <c r="I28" s="202"/>
    </row>
    <row r="29" spans="1:10" ht="25.5">
      <c r="A29" s="184" t="s">
        <v>565</v>
      </c>
      <c r="B29" s="176"/>
      <c r="C29" s="159" t="s">
        <v>1790</v>
      </c>
      <c r="D29" s="158">
        <v>612</v>
      </c>
      <c r="E29" s="212"/>
      <c r="F29" s="213"/>
      <c r="G29" s="250">
        <f>G21</f>
        <v>0</v>
      </c>
      <c r="H29" s="254" t="str">
        <f>IF(E29&lt;=G29, "OK", "Greska")</f>
        <v>OK</v>
      </c>
      <c r="I29" s="203">
        <f>I21</f>
        <v>0</v>
      </c>
      <c r="J29" s="254" t="str">
        <f>IF(F29&lt;=I29, "OK", "Greska")</f>
        <v>OK</v>
      </c>
    </row>
    <row r="30" spans="1:10" ht="15.75" customHeight="1">
      <c r="A30" s="184" t="s">
        <v>566</v>
      </c>
      <c r="B30" s="176" t="s">
        <v>567</v>
      </c>
      <c r="C30" s="159" t="s">
        <v>1331</v>
      </c>
      <c r="D30" s="158">
        <v>613</v>
      </c>
      <c r="E30" s="212"/>
      <c r="F30" s="213"/>
      <c r="G30" s="249"/>
      <c r="H30" s="237"/>
      <c r="I30" s="202"/>
    </row>
    <row r="31" spans="1:10" ht="25.5">
      <c r="A31" s="184" t="s">
        <v>568</v>
      </c>
      <c r="B31" s="176" t="s">
        <v>546</v>
      </c>
      <c r="C31" s="159" t="s">
        <v>569</v>
      </c>
      <c r="D31" s="158">
        <v>614</v>
      </c>
      <c r="E31" s="212"/>
      <c r="F31" s="213"/>
      <c r="G31" s="249"/>
      <c r="H31" s="237"/>
      <c r="I31" s="202"/>
    </row>
    <row r="32" spans="1:10" ht="25.5">
      <c r="A32" s="184" t="s">
        <v>570</v>
      </c>
      <c r="B32" s="176" t="s">
        <v>549</v>
      </c>
      <c r="C32" s="159" t="s">
        <v>571</v>
      </c>
      <c r="D32" s="158">
        <v>615</v>
      </c>
      <c r="E32" s="212"/>
      <c r="F32" s="213"/>
      <c r="G32" s="249"/>
      <c r="H32" s="237"/>
      <c r="I32" s="202"/>
    </row>
    <row r="33" spans="1:10" ht="25.5">
      <c r="A33" s="184" t="s">
        <v>572</v>
      </c>
      <c r="B33" s="176"/>
      <c r="C33" s="159" t="s">
        <v>721</v>
      </c>
      <c r="D33" s="158">
        <v>616</v>
      </c>
      <c r="E33" s="212"/>
      <c r="F33" s="213"/>
      <c r="G33" s="250">
        <f>G29</f>
        <v>0</v>
      </c>
      <c r="H33" s="254" t="str">
        <f>IF(E33&lt;=G33, "OK", "Greska")</f>
        <v>OK</v>
      </c>
      <c r="I33" s="204">
        <f>I29</f>
        <v>0</v>
      </c>
      <c r="J33" s="254" t="str">
        <f>IF(F33&lt;=I33, "OK", "Greska")</f>
        <v>OK</v>
      </c>
    </row>
    <row r="34" spans="1:10" ht="14.25">
      <c r="A34" s="184" t="s">
        <v>573</v>
      </c>
      <c r="B34" s="176" t="s">
        <v>567</v>
      </c>
      <c r="C34" s="159" t="s">
        <v>574</v>
      </c>
      <c r="D34" s="158">
        <v>617</v>
      </c>
      <c r="E34" s="212"/>
      <c r="F34" s="213"/>
      <c r="G34" s="249"/>
      <c r="H34" s="237"/>
      <c r="I34" s="205"/>
    </row>
    <row r="35" spans="1:10" ht="25.5">
      <c r="A35" s="184" t="s">
        <v>575</v>
      </c>
      <c r="B35" s="176" t="s">
        <v>546</v>
      </c>
      <c r="C35" s="159" t="s">
        <v>576</v>
      </c>
      <c r="D35" s="158">
        <v>618</v>
      </c>
      <c r="E35" s="212"/>
      <c r="F35" s="213"/>
      <c r="G35" s="249"/>
      <c r="H35" s="237"/>
      <c r="I35" s="205"/>
    </row>
    <row r="36" spans="1:10" ht="25.5">
      <c r="A36" s="184" t="s">
        <v>577</v>
      </c>
      <c r="B36" s="176" t="s">
        <v>549</v>
      </c>
      <c r="C36" s="159" t="s">
        <v>578</v>
      </c>
      <c r="D36" s="158">
        <v>619</v>
      </c>
      <c r="E36" s="212"/>
      <c r="F36" s="213"/>
      <c r="G36" s="249"/>
      <c r="H36" s="237"/>
      <c r="I36" s="202"/>
    </row>
    <row r="37" spans="1:10" ht="25.5">
      <c r="A37" s="184" t="s">
        <v>579</v>
      </c>
      <c r="B37" s="176"/>
      <c r="C37" s="159" t="s">
        <v>720</v>
      </c>
      <c r="D37" s="158">
        <v>620</v>
      </c>
      <c r="E37" s="212"/>
      <c r="F37" s="213"/>
      <c r="G37" s="250">
        <f>G33</f>
        <v>0</v>
      </c>
      <c r="H37" s="254" t="str">
        <f>IF(E37&lt;=G37, "OK", "Greska")</f>
        <v>OK</v>
      </c>
      <c r="I37" s="203">
        <f>I33</f>
        <v>0</v>
      </c>
      <c r="J37" s="254" t="str">
        <f>IF(F37&lt;=I37, "OK", "Greska")</f>
        <v>OK</v>
      </c>
    </row>
    <row r="38" spans="1:10" ht="17.25" customHeight="1">
      <c r="A38" s="184" t="s">
        <v>580</v>
      </c>
      <c r="B38" s="176" t="s">
        <v>567</v>
      </c>
      <c r="C38" s="163" t="s">
        <v>581</v>
      </c>
      <c r="D38" s="158">
        <v>621</v>
      </c>
      <c r="E38" s="212"/>
      <c r="F38" s="213"/>
      <c r="G38" s="249"/>
      <c r="H38" s="237"/>
      <c r="I38" s="202"/>
    </row>
    <row r="39" spans="1:10" ht="31.5" customHeight="1">
      <c r="A39" s="184" t="s">
        <v>582</v>
      </c>
      <c r="B39" s="176" t="s">
        <v>546</v>
      </c>
      <c r="C39" s="159" t="s">
        <v>583</v>
      </c>
      <c r="D39" s="158">
        <v>622</v>
      </c>
      <c r="E39" s="212"/>
      <c r="F39" s="213"/>
      <c r="G39" s="249"/>
      <c r="H39" s="237"/>
      <c r="I39" s="202"/>
    </row>
    <row r="40" spans="1:10" ht="25.5">
      <c r="A40" s="184" t="s">
        <v>584</v>
      </c>
      <c r="B40" s="176" t="s">
        <v>549</v>
      </c>
      <c r="C40" s="159" t="s">
        <v>585</v>
      </c>
      <c r="D40" s="158">
        <v>623</v>
      </c>
      <c r="E40" s="212"/>
      <c r="F40" s="213"/>
      <c r="G40" s="249"/>
      <c r="H40" s="237"/>
      <c r="I40" s="202"/>
    </row>
    <row r="41" spans="1:10" ht="25.5">
      <c r="A41" s="184" t="s">
        <v>586</v>
      </c>
      <c r="B41" s="176"/>
      <c r="C41" s="159" t="s">
        <v>1791</v>
      </c>
      <c r="D41" s="158">
        <v>624</v>
      </c>
      <c r="E41" s="212"/>
      <c r="F41" s="213"/>
      <c r="G41" s="250">
        <f>G37</f>
        <v>0</v>
      </c>
      <c r="H41" s="254" t="str">
        <f>IF(E41&lt;=G41, "OK", "Greska")</f>
        <v>OK</v>
      </c>
      <c r="I41" s="203">
        <f>I37</f>
        <v>0</v>
      </c>
      <c r="J41" s="254" t="str">
        <f>IF(F41&lt;=I41, "OK", "Greska")</f>
        <v>OK</v>
      </c>
    </row>
    <row r="42" spans="1:10" ht="14.25">
      <c r="A42" s="184" t="s">
        <v>587</v>
      </c>
      <c r="B42" s="176" t="s">
        <v>567</v>
      </c>
      <c r="C42" s="159" t="s">
        <v>588</v>
      </c>
      <c r="D42" s="158">
        <v>625</v>
      </c>
      <c r="E42" s="212"/>
      <c r="F42" s="213"/>
      <c r="G42" s="249"/>
      <c r="H42" s="237"/>
      <c r="I42" s="202"/>
    </row>
    <row r="43" spans="1:10" ht="25.5">
      <c r="A43" s="184" t="s">
        <v>589</v>
      </c>
      <c r="B43" s="176" t="s">
        <v>546</v>
      </c>
      <c r="C43" s="159" t="s">
        <v>590</v>
      </c>
      <c r="D43" s="158">
        <v>626</v>
      </c>
      <c r="E43" s="212"/>
      <c r="F43" s="213"/>
      <c r="G43" s="249"/>
      <c r="H43" s="237"/>
      <c r="I43" s="202"/>
    </row>
    <row r="44" spans="1:10" ht="25.5">
      <c r="A44" s="184" t="s">
        <v>591</v>
      </c>
      <c r="B44" s="176" t="s">
        <v>549</v>
      </c>
      <c r="C44" s="159" t="s">
        <v>1682</v>
      </c>
      <c r="D44" s="158">
        <v>627</v>
      </c>
      <c r="E44" s="212"/>
      <c r="F44" s="213"/>
      <c r="G44" s="249"/>
      <c r="H44" s="237"/>
      <c r="I44" s="202"/>
    </row>
    <row r="45" spans="1:10" ht="25.5">
      <c r="A45" s="184" t="s">
        <v>1683</v>
      </c>
      <c r="B45" s="176"/>
      <c r="C45" s="159" t="s">
        <v>1792</v>
      </c>
      <c r="D45" s="158">
        <v>628</v>
      </c>
      <c r="E45" s="212"/>
      <c r="F45" s="213"/>
      <c r="G45" s="250">
        <f>G41</f>
        <v>0</v>
      </c>
      <c r="H45" s="254" t="str">
        <f>IF(E45&lt;=G45, "OK", "Greska")</f>
        <v>OK</v>
      </c>
      <c r="I45" s="203">
        <f>I41</f>
        <v>0</v>
      </c>
      <c r="J45" s="254" t="str">
        <f>IF(F45&lt;=I45, "OK", "Greska")</f>
        <v>OK</v>
      </c>
    </row>
    <row r="46" spans="1:10" ht="25.5">
      <c r="A46" s="184" t="s">
        <v>1684</v>
      </c>
      <c r="B46" s="176" t="s">
        <v>567</v>
      </c>
      <c r="C46" s="159" t="s">
        <v>1685</v>
      </c>
      <c r="D46" s="158">
        <v>629</v>
      </c>
      <c r="E46" s="212"/>
      <c r="F46" s="213"/>
      <c r="G46" s="249"/>
      <c r="H46" s="237"/>
      <c r="I46" s="202"/>
    </row>
    <row r="47" spans="1:10" ht="25.5">
      <c r="A47" s="184" t="s">
        <v>1686</v>
      </c>
      <c r="B47" s="176" t="s">
        <v>546</v>
      </c>
      <c r="C47" s="159" t="s">
        <v>1687</v>
      </c>
      <c r="D47" s="158">
        <v>630</v>
      </c>
      <c r="E47" s="212"/>
      <c r="F47" s="213"/>
      <c r="G47" s="249"/>
      <c r="H47" s="237"/>
      <c r="I47" s="202"/>
    </row>
    <row r="48" spans="1:10" ht="25.5">
      <c r="A48" s="184" t="s">
        <v>1688</v>
      </c>
      <c r="B48" s="176" t="s">
        <v>549</v>
      </c>
      <c r="C48" s="159" t="s">
        <v>1689</v>
      </c>
      <c r="D48" s="158">
        <v>631</v>
      </c>
      <c r="E48" s="212"/>
      <c r="F48" s="213"/>
      <c r="G48" s="249"/>
      <c r="H48" s="237"/>
      <c r="I48" s="202"/>
    </row>
    <row r="49" spans="1:10" ht="25.5">
      <c r="A49" s="184" t="s">
        <v>1690</v>
      </c>
      <c r="B49" s="176"/>
      <c r="C49" s="159" t="s">
        <v>688</v>
      </c>
      <c r="D49" s="158">
        <v>632</v>
      </c>
      <c r="E49" s="212"/>
      <c r="F49" s="213"/>
      <c r="G49" s="250">
        <f>G45</f>
        <v>0</v>
      </c>
      <c r="H49" s="254" t="str">
        <f>IF(E49&lt;=G49, "OK", "Greska")</f>
        <v>OK</v>
      </c>
      <c r="I49" s="203">
        <f>I45</f>
        <v>0</v>
      </c>
      <c r="J49" s="254" t="str">
        <f>IF(F49&lt;=I49, "OK", "Greska")</f>
        <v>OK</v>
      </c>
    </row>
    <row r="50" spans="1:10" ht="14.25">
      <c r="A50" s="184" t="s">
        <v>1691</v>
      </c>
      <c r="B50" s="176">
        <v>3</v>
      </c>
      <c r="C50" s="159" t="s">
        <v>1332</v>
      </c>
      <c r="D50" s="158">
        <v>633</v>
      </c>
      <c r="E50" s="212"/>
      <c r="F50" s="213"/>
      <c r="G50" s="249"/>
      <c r="H50" s="237"/>
      <c r="I50" s="202"/>
    </row>
    <row r="51" spans="1:10" ht="25.5">
      <c r="A51" s="184" t="s">
        <v>1692</v>
      </c>
      <c r="B51" s="176" t="s">
        <v>546</v>
      </c>
      <c r="C51" s="159" t="s">
        <v>689</v>
      </c>
      <c r="D51" s="158">
        <v>634</v>
      </c>
      <c r="E51" s="212"/>
      <c r="F51" s="213"/>
      <c r="G51" s="249"/>
      <c r="H51" s="237"/>
      <c r="I51" s="202"/>
    </row>
    <row r="52" spans="1:10" ht="36" customHeight="1">
      <c r="A52" s="184" t="s">
        <v>1693</v>
      </c>
      <c r="B52" s="176" t="s">
        <v>549</v>
      </c>
      <c r="C52" s="159" t="s">
        <v>1694</v>
      </c>
      <c r="D52" s="158">
        <v>635</v>
      </c>
      <c r="E52" s="212"/>
      <c r="F52" s="213"/>
      <c r="G52" s="249"/>
      <c r="H52" s="237"/>
      <c r="I52" s="202"/>
    </row>
    <row r="53" spans="1:10" ht="25.5">
      <c r="A53" s="184" t="s">
        <v>1695</v>
      </c>
      <c r="B53" s="176"/>
      <c r="C53" s="164" t="s">
        <v>690</v>
      </c>
      <c r="D53" s="158">
        <v>636</v>
      </c>
      <c r="E53" s="212"/>
      <c r="F53" s="213"/>
      <c r="G53" s="250">
        <f>G49</f>
        <v>0</v>
      </c>
      <c r="H53" s="254" t="str">
        <f>IF(E53&lt;=G53, "OK", "Greska")</f>
        <v>OK</v>
      </c>
      <c r="I53" s="203">
        <f>I49</f>
        <v>0</v>
      </c>
      <c r="J53" s="254" t="str">
        <f>IF(F53&lt;=I53, "OK", "Greska")</f>
        <v>OK</v>
      </c>
    </row>
    <row r="54" spans="1:10" ht="14.25">
      <c r="A54" s="184"/>
      <c r="B54" s="176"/>
      <c r="C54" s="165" t="s">
        <v>1696</v>
      </c>
      <c r="D54" s="158"/>
      <c r="E54" s="212"/>
      <c r="F54" s="213"/>
      <c r="G54" s="249"/>
      <c r="H54" s="237"/>
      <c r="I54" s="202"/>
    </row>
    <row r="55" spans="1:10" ht="14.25">
      <c r="A55" s="184" t="s">
        <v>1697</v>
      </c>
      <c r="B55" s="176">
        <v>10</v>
      </c>
      <c r="C55" s="164" t="s">
        <v>1698</v>
      </c>
      <c r="D55" s="158">
        <v>637</v>
      </c>
      <c r="E55" s="212"/>
      <c r="F55" s="213"/>
      <c r="G55" s="249"/>
      <c r="H55" s="237"/>
      <c r="I55" s="202"/>
    </row>
    <row r="56" spans="1:10" ht="14.25">
      <c r="A56" s="184" t="s">
        <v>1699</v>
      </c>
      <c r="B56" s="176" t="s">
        <v>1700</v>
      </c>
      <c r="C56" s="164" t="s">
        <v>1701</v>
      </c>
      <c r="D56" s="158">
        <v>638</v>
      </c>
      <c r="E56" s="212"/>
      <c r="F56" s="213"/>
      <c r="G56" s="249"/>
      <c r="H56" s="237"/>
      <c r="I56" s="202"/>
    </row>
    <row r="57" spans="1:10" ht="14.25">
      <c r="A57" s="184" t="s">
        <v>1702</v>
      </c>
      <c r="B57" s="176"/>
      <c r="C57" s="164" t="s">
        <v>691</v>
      </c>
      <c r="D57" s="158">
        <v>639</v>
      </c>
      <c r="E57" s="212">
        <v>73178352</v>
      </c>
      <c r="F57" s="213"/>
      <c r="G57" s="203">
        <f>BS!E19</f>
        <v>73178352</v>
      </c>
      <c r="H57" s="254" t="str">
        <f>IF(E57&lt;=G57, "OK", "Greska")</f>
        <v>OK</v>
      </c>
      <c r="I57" s="203">
        <f>BS!H19</f>
        <v>73178352</v>
      </c>
      <c r="J57" s="254" t="str">
        <f>IF(F57&lt;=I57, "OK", "Greska")</f>
        <v>OK</v>
      </c>
    </row>
    <row r="58" spans="1:10" ht="14.25">
      <c r="A58" s="184" t="s">
        <v>1703</v>
      </c>
      <c r="B58" s="176">
        <v>11</v>
      </c>
      <c r="C58" s="164" t="s">
        <v>1704</v>
      </c>
      <c r="D58" s="158">
        <v>640</v>
      </c>
      <c r="E58" s="212"/>
      <c r="F58" s="213"/>
      <c r="G58" s="249"/>
      <c r="H58" s="237"/>
      <c r="I58" s="202"/>
    </row>
    <row r="59" spans="1:10" ht="14.25">
      <c r="A59" s="184" t="s">
        <v>1705</v>
      </c>
      <c r="B59" s="176" t="s">
        <v>1700</v>
      </c>
      <c r="C59" s="164" t="s">
        <v>1706</v>
      </c>
      <c r="D59" s="158">
        <v>641</v>
      </c>
      <c r="E59" s="212"/>
      <c r="F59" s="213"/>
      <c r="G59" s="249"/>
      <c r="H59" s="237"/>
      <c r="I59" s="202"/>
    </row>
    <row r="60" spans="1:10" ht="14.25">
      <c r="A60" s="184" t="s">
        <v>1707</v>
      </c>
      <c r="B60" s="176"/>
      <c r="C60" s="164" t="s">
        <v>692</v>
      </c>
      <c r="D60" s="158">
        <v>642</v>
      </c>
      <c r="E60" s="212"/>
      <c r="F60" s="213"/>
      <c r="G60" s="250">
        <f>G57</f>
        <v>73178352</v>
      </c>
      <c r="H60" s="254" t="str">
        <f>IF(E60&lt;=G60, "OK", "Greska")</f>
        <v>OK</v>
      </c>
      <c r="I60" s="203">
        <f>I57</f>
        <v>73178352</v>
      </c>
      <c r="J60" s="254" t="str">
        <f>IF(F60&lt;=I60, "OK", "Greska")</f>
        <v>OK</v>
      </c>
    </row>
    <row r="61" spans="1:10" ht="25.5">
      <c r="A61" s="184" t="s">
        <v>1708</v>
      </c>
      <c r="B61" s="176">
        <v>18</v>
      </c>
      <c r="C61" s="164" t="s">
        <v>693</v>
      </c>
      <c r="D61" s="158">
        <v>643</v>
      </c>
      <c r="E61" s="212"/>
      <c r="F61" s="213"/>
      <c r="G61" s="249"/>
      <c r="H61" s="237"/>
      <c r="I61" s="202"/>
    </row>
    <row r="62" spans="1:10" ht="14.25">
      <c r="A62" s="184"/>
      <c r="B62" s="176"/>
      <c r="C62" s="166" t="s">
        <v>1333</v>
      </c>
      <c r="D62" s="158"/>
      <c r="E62" s="212"/>
      <c r="F62" s="213"/>
      <c r="G62" s="249"/>
      <c r="H62" s="237"/>
      <c r="I62" s="202"/>
    </row>
    <row r="63" spans="1:10" ht="25.5">
      <c r="A63" s="184" t="s">
        <v>1709</v>
      </c>
      <c r="B63" s="176" t="s">
        <v>1710</v>
      </c>
      <c r="C63" s="167" t="s">
        <v>725</v>
      </c>
      <c r="D63" s="158">
        <v>644</v>
      </c>
      <c r="E63" s="212"/>
      <c r="F63" s="213"/>
      <c r="G63" s="249"/>
      <c r="H63" s="237"/>
      <c r="I63" s="202"/>
    </row>
    <row r="64" spans="1:10" ht="30.75" customHeight="1">
      <c r="A64" s="184" t="s">
        <v>1711</v>
      </c>
      <c r="B64" s="176" t="s">
        <v>1712</v>
      </c>
      <c r="C64" s="159" t="s">
        <v>1713</v>
      </c>
      <c r="D64" s="158">
        <v>645</v>
      </c>
      <c r="E64" s="212"/>
      <c r="F64" s="213"/>
      <c r="G64" s="249"/>
      <c r="H64" s="237"/>
      <c r="I64" s="202"/>
    </row>
    <row r="65" spans="1:10" ht="32.25" customHeight="1">
      <c r="A65" s="184" t="s">
        <v>1714</v>
      </c>
      <c r="B65" s="176" t="s">
        <v>1715</v>
      </c>
      <c r="C65" s="159" t="s">
        <v>1716</v>
      </c>
      <c r="D65" s="158">
        <v>646</v>
      </c>
      <c r="E65" s="212"/>
      <c r="F65" s="213"/>
      <c r="G65" s="249"/>
      <c r="H65" s="237"/>
      <c r="I65" s="202"/>
    </row>
    <row r="66" spans="1:10" ht="25.5">
      <c r="A66" s="184" t="s">
        <v>1717</v>
      </c>
      <c r="B66" s="176"/>
      <c r="C66" s="159" t="s">
        <v>694</v>
      </c>
      <c r="D66" s="158">
        <v>647</v>
      </c>
      <c r="E66" s="212"/>
      <c r="F66" s="213"/>
      <c r="G66" s="203">
        <f>BS!E23</f>
        <v>10779971</v>
      </c>
      <c r="H66" s="254" t="str">
        <f>IF(E66&lt;=G66, "OK", "Greska")</f>
        <v>OK</v>
      </c>
      <c r="I66" s="203">
        <f>BS!H23</f>
        <v>10538021</v>
      </c>
      <c r="J66" s="254" t="str">
        <f>IF(F66&lt;=I66, "OK", "Greska")</f>
        <v>OK</v>
      </c>
    </row>
    <row r="67" spans="1:10" ht="14.25">
      <c r="A67" s="184" t="s">
        <v>1718</v>
      </c>
      <c r="B67" s="176">
        <v>22</v>
      </c>
      <c r="C67" s="167" t="s">
        <v>726</v>
      </c>
      <c r="D67" s="158">
        <v>648</v>
      </c>
      <c r="E67" s="212"/>
      <c r="F67" s="213"/>
      <c r="G67" s="249"/>
      <c r="H67" s="237"/>
      <c r="I67" s="202"/>
    </row>
    <row r="68" spans="1:10" ht="24.75" customHeight="1">
      <c r="A68" s="184" t="s">
        <v>1719</v>
      </c>
      <c r="B68" s="176" t="s">
        <v>1712</v>
      </c>
      <c r="C68" s="159" t="s">
        <v>1720</v>
      </c>
      <c r="D68" s="158">
        <v>649</v>
      </c>
      <c r="E68" s="212"/>
      <c r="F68" s="213"/>
      <c r="G68" s="249"/>
      <c r="H68" s="237"/>
      <c r="I68" s="202"/>
    </row>
    <row r="69" spans="1:10" ht="25.5">
      <c r="A69" s="184" t="s">
        <v>1721</v>
      </c>
      <c r="B69" s="176" t="s">
        <v>1715</v>
      </c>
      <c r="C69" s="161" t="s">
        <v>1722</v>
      </c>
      <c r="D69" s="158">
        <v>650</v>
      </c>
      <c r="E69" s="212"/>
      <c r="F69" s="213"/>
      <c r="G69" s="249"/>
      <c r="H69" s="237"/>
      <c r="I69" s="206"/>
    </row>
    <row r="70" spans="1:10" ht="25.5">
      <c r="A70" s="184" t="s">
        <v>1723</v>
      </c>
      <c r="B70" s="176"/>
      <c r="C70" s="161" t="s">
        <v>695</v>
      </c>
      <c r="D70" s="158">
        <v>651</v>
      </c>
      <c r="E70" s="212"/>
      <c r="F70" s="213"/>
      <c r="G70" s="250">
        <f>G66</f>
        <v>10779971</v>
      </c>
      <c r="H70" s="254" t="str">
        <f>IF(E70&lt;=G70, "OK", "Greska")</f>
        <v>OK</v>
      </c>
      <c r="I70" s="207">
        <f>I66</f>
        <v>10538021</v>
      </c>
      <c r="J70" s="254" t="str">
        <f>IF(F70&lt;=I70, "OK", "Greska")</f>
        <v>OK</v>
      </c>
    </row>
    <row r="71" spans="1:10" ht="14.25">
      <c r="A71" s="184" t="s">
        <v>1724</v>
      </c>
      <c r="B71" s="177">
        <v>25</v>
      </c>
      <c r="C71" s="168" t="s">
        <v>1334</v>
      </c>
      <c r="D71" s="169">
        <v>652</v>
      </c>
      <c r="E71" s="214"/>
      <c r="F71" s="215"/>
      <c r="G71" s="249"/>
      <c r="H71" s="245"/>
      <c r="I71" s="206"/>
    </row>
    <row r="72" spans="1:10" ht="25.5">
      <c r="A72" s="185" t="s">
        <v>1725</v>
      </c>
      <c r="B72" s="177" t="s">
        <v>1712</v>
      </c>
      <c r="C72" s="161" t="s">
        <v>1726</v>
      </c>
      <c r="D72" s="169">
        <v>653</v>
      </c>
      <c r="E72" s="214"/>
      <c r="F72" s="215"/>
      <c r="G72" s="249"/>
      <c r="H72" s="245"/>
      <c r="I72" s="206"/>
    </row>
    <row r="73" spans="1:10" ht="25.5">
      <c r="A73" s="184" t="s">
        <v>1727</v>
      </c>
      <c r="B73" s="176" t="s">
        <v>1715</v>
      </c>
      <c r="C73" s="159" t="s">
        <v>1335</v>
      </c>
      <c r="D73" s="158">
        <v>654</v>
      </c>
      <c r="E73" s="212"/>
      <c r="F73" s="213"/>
      <c r="G73" s="249"/>
      <c r="H73" s="237"/>
      <c r="I73" s="202"/>
    </row>
    <row r="74" spans="1:10" ht="25.5">
      <c r="A74" s="184" t="s">
        <v>1728</v>
      </c>
      <c r="B74" s="176"/>
      <c r="C74" s="159" t="s">
        <v>722</v>
      </c>
      <c r="D74" s="158">
        <v>655</v>
      </c>
      <c r="E74" s="212"/>
      <c r="F74" s="213"/>
      <c r="G74" s="203">
        <f>BS!E26</f>
        <v>276885</v>
      </c>
      <c r="H74" s="254" t="str">
        <f>IF(E74&lt;=G74, "OK", "Greska")</f>
        <v>OK</v>
      </c>
      <c r="I74" s="203">
        <f>BS!H26</f>
        <v>276885</v>
      </c>
      <c r="J74" s="254" t="str">
        <f>IF(F74&lt;=I74, "OK", "Greska")</f>
        <v>OK</v>
      </c>
    </row>
    <row r="75" spans="1:10" ht="14.25">
      <c r="A75" s="184" t="s">
        <v>1729</v>
      </c>
      <c r="B75" s="176"/>
      <c r="C75" s="159" t="s">
        <v>1730</v>
      </c>
      <c r="D75" s="158">
        <v>656</v>
      </c>
      <c r="E75" s="212"/>
      <c r="F75" s="213"/>
      <c r="G75" s="249"/>
      <c r="H75" s="237"/>
      <c r="I75" s="202"/>
    </row>
    <row r="76" spans="1:10" ht="14.25">
      <c r="A76" s="184" t="s">
        <v>1731</v>
      </c>
      <c r="B76" s="176"/>
      <c r="C76" s="159" t="s">
        <v>1732</v>
      </c>
      <c r="D76" s="158">
        <v>657</v>
      </c>
      <c r="E76" s="212"/>
      <c r="F76" s="213"/>
      <c r="G76" s="249"/>
      <c r="H76" s="237"/>
      <c r="I76" s="202"/>
    </row>
    <row r="77" spans="1:10" ht="14.25">
      <c r="A77" s="184" t="s">
        <v>1733</v>
      </c>
      <c r="B77" s="176"/>
      <c r="C77" s="159" t="s">
        <v>1734</v>
      </c>
      <c r="D77" s="158">
        <v>658</v>
      </c>
      <c r="E77" s="212"/>
      <c r="F77" s="213"/>
      <c r="G77" s="249"/>
      <c r="H77" s="237"/>
      <c r="I77" s="202"/>
    </row>
    <row r="78" spans="1:10" ht="25.5">
      <c r="A78" s="186"/>
      <c r="B78" s="178"/>
      <c r="C78" s="166" t="s">
        <v>1336</v>
      </c>
      <c r="D78" s="158"/>
      <c r="E78" s="212"/>
      <c r="F78" s="213"/>
      <c r="G78" s="249"/>
      <c r="H78" s="237"/>
      <c r="I78" s="205"/>
    </row>
    <row r="79" spans="1:10" ht="25.5">
      <c r="A79" s="184" t="s">
        <v>1735</v>
      </c>
      <c r="B79" s="176">
        <v>280</v>
      </c>
      <c r="C79" s="159" t="s">
        <v>716</v>
      </c>
      <c r="D79" s="158">
        <v>659</v>
      </c>
      <c r="E79" s="212"/>
      <c r="F79" s="213"/>
      <c r="G79" s="204">
        <f>BS!E104</f>
        <v>4529497</v>
      </c>
      <c r="H79" s="254" t="str">
        <f>IF(E79&lt;=G79, "OK", "Greska")</f>
        <v>OK</v>
      </c>
      <c r="I79" s="204">
        <f>BS!F104</f>
        <v>2863235</v>
      </c>
      <c r="J79" s="254" t="str">
        <f>IF(F79&lt;=I79, "OK", "Greska")</f>
        <v>OK</v>
      </c>
    </row>
    <row r="80" spans="1:10" ht="14.25">
      <c r="A80" s="184" t="s">
        <v>1736</v>
      </c>
      <c r="B80" s="176">
        <v>281</v>
      </c>
      <c r="C80" s="159" t="s">
        <v>717</v>
      </c>
      <c r="D80" s="158">
        <v>660</v>
      </c>
      <c r="E80" s="213">
        <v>3002857</v>
      </c>
      <c r="F80" s="213"/>
      <c r="G80" s="250">
        <f>G79</f>
        <v>4529497</v>
      </c>
      <c r="H80" s="254" t="str">
        <f>IF(E80&lt;=G80, "OK", "Greska")</f>
        <v>OK</v>
      </c>
      <c r="I80" s="203">
        <f>I79</f>
        <v>2863235</v>
      </c>
      <c r="J80" s="254" t="str">
        <f>IF(F80&lt;=I80, "OK", "Greska")</f>
        <v>OK</v>
      </c>
    </row>
    <row r="81" spans="1:10" ht="14.25">
      <c r="A81" s="184" t="s">
        <v>1737</v>
      </c>
      <c r="B81" s="176">
        <v>282</v>
      </c>
      <c r="C81" s="159" t="s">
        <v>719</v>
      </c>
      <c r="D81" s="158">
        <v>661</v>
      </c>
      <c r="E81" s="213"/>
      <c r="F81" s="213"/>
      <c r="G81" s="250">
        <f>G80</f>
        <v>4529497</v>
      </c>
      <c r="H81" s="254" t="str">
        <f>IF(E81&lt;=G81, "OK", "Greska")</f>
        <v>OK</v>
      </c>
      <c r="I81" s="203">
        <f>I80</f>
        <v>2863235</v>
      </c>
      <c r="J81" s="254" t="str">
        <f>IF(F81&lt;=I81, "OK", "Greska")</f>
        <v>OK</v>
      </c>
    </row>
    <row r="82" spans="1:10" ht="14.25">
      <c r="A82" s="184" t="s">
        <v>1738</v>
      </c>
      <c r="B82" s="176">
        <v>284</v>
      </c>
      <c r="C82" s="159" t="s">
        <v>715</v>
      </c>
      <c r="D82" s="158">
        <v>662</v>
      </c>
      <c r="E82" s="213">
        <v>246065</v>
      </c>
      <c r="F82" s="213"/>
      <c r="G82" s="250">
        <f>G81</f>
        <v>4529497</v>
      </c>
      <c r="H82" s="254" t="str">
        <f>IF(E82&lt;=G82, "OK", "Greska")</f>
        <v>OK</v>
      </c>
      <c r="I82" s="203">
        <f>I81</f>
        <v>2863235</v>
      </c>
      <c r="J82" s="254" t="str">
        <f>IF(F82&lt;=I82, "OK", "Greska")</f>
        <v>OK</v>
      </c>
    </row>
    <row r="83" spans="1:10" ht="25.5">
      <c r="A83" s="184" t="s">
        <v>1739</v>
      </c>
      <c r="B83" s="176">
        <v>285</v>
      </c>
      <c r="C83" s="159" t="s">
        <v>718</v>
      </c>
      <c r="D83" s="158">
        <v>663</v>
      </c>
      <c r="E83" s="213">
        <v>1280575</v>
      </c>
      <c r="F83" s="213"/>
      <c r="G83" s="249">
        <f>G82</f>
        <v>4529497</v>
      </c>
      <c r="H83" s="254" t="str">
        <f>IF(E83&lt;=G83, "OK", "Greska")</f>
        <v>OK</v>
      </c>
      <c r="I83" s="203">
        <f>I82</f>
        <v>2863235</v>
      </c>
      <c r="J83" s="254" t="str">
        <f>IF(F83&lt;=I83, "OK", "Greska")</f>
        <v>OK</v>
      </c>
    </row>
    <row r="84" spans="1:10" ht="14.25">
      <c r="A84" s="184"/>
      <c r="B84" s="176"/>
      <c r="C84" s="166" t="s">
        <v>1740</v>
      </c>
      <c r="D84" s="158"/>
      <c r="E84" s="213"/>
      <c r="F84" s="213"/>
      <c r="G84" s="249"/>
      <c r="H84" s="237"/>
      <c r="I84" s="202"/>
    </row>
    <row r="85" spans="1:10" ht="14.25">
      <c r="A85" s="184"/>
      <c r="B85" s="176"/>
      <c r="C85" s="166" t="s">
        <v>1337</v>
      </c>
      <c r="D85" s="158"/>
      <c r="E85" s="213"/>
      <c r="F85" s="213"/>
      <c r="G85" s="249"/>
      <c r="H85" s="237"/>
      <c r="I85" s="202"/>
    </row>
    <row r="86" spans="1:10" ht="14.25">
      <c r="A86" s="184" t="s">
        <v>1741</v>
      </c>
      <c r="B86" s="176" t="s">
        <v>1742</v>
      </c>
      <c r="C86" s="159" t="s">
        <v>697</v>
      </c>
      <c r="D86" s="158">
        <v>664</v>
      </c>
      <c r="E86" s="213">
        <v>1424516</v>
      </c>
      <c r="F86" s="213"/>
      <c r="G86" s="203">
        <f>BPT!E30</f>
        <v>4302204</v>
      </c>
      <c r="H86" s="254" t="str">
        <f>IF(E86&lt;=G86, "OK", "Greska")</f>
        <v>OK</v>
      </c>
      <c r="I86" s="203">
        <f>BPT!F30</f>
        <v>2896440</v>
      </c>
      <c r="J86" s="254" t="str">
        <f>IF(F86&lt;=I86, "OK", "Greska")</f>
        <v>OK</v>
      </c>
    </row>
    <row r="87" spans="1:10" ht="14.25">
      <c r="A87" s="184" t="s">
        <v>1743</v>
      </c>
      <c r="B87" s="176" t="s">
        <v>1742</v>
      </c>
      <c r="C87" s="159" t="s">
        <v>696</v>
      </c>
      <c r="D87" s="158">
        <v>665</v>
      </c>
      <c r="E87" s="213">
        <v>141323</v>
      </c>
      <c r="F87" s="213"/>
      <c r="G87" s="203">
        <f>G86</f>
        <v>4302204</v>
      </c>
      <c r="H87" s="254" t="str">
        <f>IF(E87&lt;=G87, "OK", "Greska")</f>
        <v>OK</v>
      </c>
      <c r="I87" s="203">
        <f>I86</f>
        <v>2896440</v>
      </c>
      <c r="J87" s="254" t="str">
        <f>IF(F87&lt;=I87, "OK", "Greska")</f>
        <v>OK</v>
      </c>
    </row>
    <row r="88" spans="1:10" ht="25.5">
      <c r="A88" s="184" t="s">
        <v>1744</v>
      </c>
      <c r="B88" s="176" t="s">
        <v>1742</v>
      </c>
      <c r="C88" s="159" t="s">
        <v>698</v>
      </c>
      <c r="D88" s="158">
        <v>666</v>
      </c>
      <c r="E88" s="213">
        <v>70538</v>
      </c>
      <c r="F88" s="213"/>
      <c r="G88" s="203">
        <f>G87</f>
        <v>4302204</v>
      </c>
      <c r="H88" s="254" t="str">
        <f>IF(E88&lt;=G88, "OK", "Greska")</f>
        <v>OK</v>
      </c>
      <c r="I88" s="203">
        <f>I87</f>
        <v>2896440</v>
      </c>
      <c r="J88" s="254" t="str">
        <f>IF(F88&lt;=I88, "OK", "Greska")</f>
        <v>OK</v>
      </c>
    </row>
    <row r="89" spans="1:10" ht="14.25">
      <c r="A89" s="184" t="s">
        <v>1745</v>
      </c>
      <c r="B89" s="176" t="s">
        <v>1742</v>
      </c>
      <c r="C89" s="164" t="s">
        <v>699</v>
      </c>
      <c r="D89" s="158">
        <v>667</v>
      </c>
      <c r="E89" s="213">
        <v>67772</v>
      </c>
      <c r="F89" s="213"/>
      <c r="G89" s="203">
        <f>G88</f>
        <v>4302204</v>
      </c>
      <c r="H89" s="254" t="str">
        <f>IF(E89&lt;=G89, "OK", "Greska")</f>
        <v>OK</v>
      </c>
      <c r="I89" s="203">
        <f>I88</f>
        <v>2896440</v>
      </c>
      <c r="J89" s="254" t="str">
        <f>IF(F89&lt;=I89, "OK", "Greska")</f>
        <v>OK</v>
      </c>
    </row>
    <row r="90" spans="1:10" ht="14.25">
      <c r="A90" s="184"/>
      <c r="B90" s="176"/>
      <c r="C90" s="170" t="s">
        <v>1746</v>
      </c>
      <c r="D90" s="158"/>
      <c r="E90" s="213"/>
      <c r="F90" s="213"/>
      <c r="G90" s="205"/>
      <c r="H90" s="237"/>
      <c r="I90" s="205"/>
    </row>
    <row r="91" spans="1:10" ht="14.25">
      <c r="A91" s="184" t="s">
        <v>1747</v>
      </c>
      <c r="B91" s="176" t="s">
        <v>1748</v>
      </c>
      <c r="C91" s="164" t="s">
        <v>700</v>
      </c>
      <c r="D91" s="158">
        <v>668</v>
      </c>
      <c r="E91" s="213">
        <v>18775</v>
      </c>
      <c r="F91" s="213"/>
      <c r="G91" s="204">
        <f>BPT!E31</f>
        <v>1277729</v>
      </c>
      <c r="H91" s="254" t="str">
        <f>IF(E91&lt;=G91, "OK", "Greska")</f>
        <v>OK</v>
      </c>
      <c r="I91" s="204">
        <f>BPT!F31</f>
        <v>1539189</v>
      </c>
      <c r="J91" s="254" t="str">
        <f>IF(F91&lt;=I91, "OK", "Greska")</f>
        <v>OK</v>
      </c>
    </row>
    <row r="92" spans="1:10" ht="14.25">
      <c r="A92" s="184" t="s">
        <v>1749</v>
      </c>
      <c r="B92" s="176" t="s">
        <v>1748</v>
      </c>
      <c r="C92" s="164" t="s">
        <v>701</v>
      </c>
      <c r="D92" s="158">
        <v>669</v>
      </c>
      <c r="E92" s="213">
        <v>9480</v>
      </c>
      <c r="F92" s="213"/>
      <c r="G92" s="203">
        <f>G91</f>
        <v>1277729</v>
      </c>
      <c r="H92" s="254" t="str">
        <f>IF(E92&lt;=G92, "OK", "Greska")</f>
        <v>OK</v>
      </c>
      <c r="I92" s="203">
        <f>I91</f>
        <v>1539189</v>
      </c>
      <c r="J92" s="254" t="str">
        <f>IF(F92&lt;=I92, "OK", "Greska")</f>
        <v>OK</v>
      </c>
    </row>
    <row r="93" spans="1:10" ht="14.25">
      <c r="A93" s="184" t="s">
        <v>1750</v>
      </c>
      <c r="B93" s="176" t="s">
        <v>1748</v>
      </c>
      <c r="C93" s="164" t="s">
        <v>702</v>
      </c>
      <c r="D93" s="158">
        <v>670</v>
      </c>
      <c r="E93" s="213">
        <v>1069992</v>
      </c>
      <c r="F93" s="213"/>
      <c r="G93" s="203">
        <f>G92</f>
        <v>1277729</v>
      </c>
      <c r="H93" s="254" t="str">
        <f>IF(E93&lt;=G93, "OK", "Greska")</f>
        <v>OK</v>
      </c>
      <c r="I93" s="203">
        <f>I92</f>
        <v>1539189</v>
      </c>
      <c r="J93" s="254" t="str">
        <f>IF(F93&lt;=I93, "OK", "Greska")</f>
        <v>OK</v>
      </c>
    </row>
    <row r="94" spans="1:10" ht="14.25">
      <c r="A94" s="184" t="s">
        <v>1751</v>
      </c>
      <c r="B94" s="176" t="s">
        <v>1748</v>
      </c>
      <c r="C94" s="164" t="s">
        <v>703</v>
      </c>
      <c r="D94" s="158">
        <v>671</v>
      </c>
      <c r="E94" s="213"/>
      <c r="F94" s="213"/>
      <c r="G94" s="203">
        <f>G93</f>
        <v>1277729</v>
      </c>
      <c r="H94" s="254" t="str">
        <f>IF(E94&lt;=G94, "OK", "Greska")</f>
        <v>OK</v>
      </c>
      <c r="I94" s="203">
        <f>I93</f>
        <v>1539189</v>
      </c>
      <c r="J94" s="254" t="str">
        <f>IF(F94&lt;=I94, "OK", "Greska")</f>
        <v>OK</v>
      </c>
    </row>
    <row r="95" spans="1:10" ht="14.25">
      <c r="A95" s="184"/>
      <c r="B95" s="179"/>
      <c r="C95" s="166" t="s">
        <v>1537</v>
      </c>
      <c r="D95" s="158"/>
      <c r="E95" s="213"/>
      <c r="F95" s="213"/>
      <c r="G95" s="202"/>
      <c r="H95" s="237"/>
      <c r="I95" s="202"/>
    </row>
    <row r="96" spans="1:10" ht="25.5">
      <c r="A96" s="184" t="s">
        <v>1752</v>
      </c>
      <c r="B96" s="176" t="s">
        <v>1753</v>
      </c>
      <c r="C96" s="159" t="s">
        <v>704</v>
      </c>
      <c r="D96" s="158">
        <v>672</v>
      </c>
      <c r="E96" s="213"/>
      <c r="F96" s="213"/>
      <c r="G96" s="203">
        <f>BPT!E33</f>
        <v>4641109</v>
      </c>
      <c r="H96" s="254" t="str">
        <f>IF(E96&lt;=G96, "OK", "Greska")</f>
        <v>OK</v>
      </c>
      <c r="I96" s="203">
        <f>BPT!F33</f>
        <v>5981425</v>
      </c>
      <c r="J96" s="254" t="str">
        <f>IF(F96&lt;=I96, "OK", "Greska")</f>
        <v>OK</v>
      </c>
    </row>
    <row r="97" spans="1:10" ht="25.5">
      <c r="A97" s="184" t="s">
        <v>1754</v>
      </c>
      <c r="B97" s="176" t="s">
        <v>1753</v>
      </c>
      <c r="C97" s="159" t="s">
        <v>707</v>
      </c>
      <c r="D97" s="158">
        <v>673</v>
      </c>
      <c r="E97" s="213"/>
      <c r="F97" s="213"/>
      <c r="G97" s="203">
        <f>G96</f>
        <v>4641109</v>
      </c>
      <c r="H97" s="254" t="str">
        <f>IF(E97&lt;=G97, "OK", "Greska")</f>
        <v>OK</v>
      </c>
      <c r="I97" s="203">
        <f>I96</f>
        <v>5981425</v>
      </c>
      <c r="J97" s="254" t="str">
        <f>IF(F97&lt;=I97, "OK", "Greska")</f>
        <v>OK</v>
      </c>
    </row>
    <row r="98" spans="1:10" ht="25.5">
      <c r="A98" s="184" t="s">
        <v>1755</v>
      </c>
      <c r="B98" s="176" t="s">
        <v>1753</v>
      </c>
      <c r="C98" s="159" t="s">
        <v>1538</v>
      </c>
      <c r="D98" s="158">
        <v>674</v>
      </c>
      <c r="E98" s="213">
        <v>24623</v>
      </c>
      <c r="F98" s="213"/>
      <c r="G98" s="203">
        <f>G97</f>
        <v>4641109</v>
      </c>
      <c r="H98" s="254" t="str">
        <f>IF(E98&lt;=G98, "OK", "Greska")</f>
        <v>OK</v>
      </c>
      <c r="I98" s="203">
        <f>I97</f>
        <v>5981425</v>
      </c>
      <c r="J98" s="254" t="str">
        <f>IF(F98&lt;=I98, "OK", "Greska")</f>
        <v>OK</v>
      </c>
    </row>
    <row r="99" spans="1:10" ht="25.5">
      <c r="A99" s="184" t="s">
        <v>1756</v>
      </c>
      <c r="B99" s="176" t="s">
        <v>1753</v>
      </c>
      <c r="C99" s="159" t="s">
        <v>705</v>
      </c>
      <c r="D99" s="158">
        <v>675</v>
      </c>
      <c r="E99" s="213"/>
      <c r="F99" s="213"/>
      <c r="G99" s="203">
        <f>G98</f>
        <v>4641109</v>
      </c>
      <c r="H99" s="254" t="str">
        <f>IF(E99&lt;=G99, "OK", "Greska")</f>
        <v>OK</v>
      </c>
      <c r="I99" s="203">
        <f>I98</f>
        <v>5981425</v>
      </c>
      <c r="J99" s="254" t="str">
        <f>IF(F99&lt;=I99, "OK", "Greska")</f>
        <v>OK</v>
      </c>
    </row>
    <row r="100" spans="1:10" ht="14.25">
      <c r="A100" s="184" t="s">
        <v>1757</v>
      </c>
      <c r="B100" s="176" t="s">
        <v>1753</v>
      </c>
      <c r="C100" s="159" t="s">
        <v>706</v>
      </c>
      <c r="D100" s="158">
        <v>676</v>
      </c>
      <c r="E100" s="213"/>
      <c r="F100" s="213"/>
      <c r="G100" s="203">
        <f>G99</f>
        <v>4641109</v>
      </c>
      <c r="H100" s="254" t="str">
        <f>IF(E100&lt;=G100, "OK", "Greska")</f>
        <v>OK</v>
      </c>
      <c r="I100" s="203">
        <f>I99</f>
        <v>5981425</v>
      </c>
      <c r="J100" s="254" t="str">
        <f>IF(F100&lt;=I100, "OK", "Greska")</f>
        <v>OK</v>
      </c>
    </row>
    <row r="101" spans="1:10" ht="14.25">
      <c r="A101" s="184"/>
      <c r="B101" s="176"/>
      <c r="C101" s="166" t="s">
        <v>1539</v>
      </c>
      <c r="D101" s="158"/>
      <c r="E101" s="213"/>
      <c r="F101" s="213"/>
      <c r="G101" s="202"/>
      <c r="H101" s="237"/>
      <c r="I101" s="202"/>
    </row>
    <row r="102" spans="1:10" ht="14.25">
      <c r="A102" s="184" t="s">
        <v>1758</v>
      </c>
      <c r="B102" s="176" t="s">
        <v>1759</v>
      </c>
      <c r="C102" s="159" t="s">
        <v>708</v>
      </c>
      <c r="D102" s="158">
        <v>677</v>
      </c>
      <c r="E102" s="213">
        <v>181540</v>
      </c>
      <c r="F102" s="213"/>
      <c r="G102" s="203">
        <f>BPT!E34</f>
        <v>181540</v>
      </c>
      <c r="H102" s="254" t="str">
        <f>IF(E102&lt;=G102, "OK", "Greska")</f>
        <v>OK</v>
      </c>
      <c r="I102" s="203">
        <f>BPT!F34</f>
        <v>170573</v>
      </c>
      <c r="J102" s="254" t="str">
        <f>IF(F102&lt;=I102, "OK", "Greska")</f>
        <v>OK</v>
      </c>
    </row>
    <row r="103" spans="1:10" ht="14.25">
      <c r="A103" s="184"/>
      <c r="B103" s="176"/>
      <c r="C103" s="166" t="s">
        <v>1540</v>
      </c>
      <c r="D103" s="158"/>
      <c r="E103" s="213"/>
      <c r="F103" s="213"/>
      <c r="G103" s="202"/>
      <c r="H103" s="237"/>
      <c r="I103" s="202"/>
    </row>
    <row r="104" spans="1:10" ht="14.25">
      <c r="A104" s="184" t="s">
        <v>1760</v>
      </c>
      <c r="B104" s="176" t="s">
        <v>1761</v>
      </c>
      <c r="C104" s="159" t="s">
        <v>709</v>
      </c>
      <c r="D104" s="158">
        <v>678</v>
      </c>
      <c r="E104" s="213"/>
      <c r="F104" s="213"/>
      <c r="G104" s="203">
        <f>BPT!E53</f>
        <v>527357</v>
      </c>
      <c r="H104" s="254" t="str">
        <f>IF(E104&lt;=G104, "OK", "Greska")</f>
        <v>OK</v>
      </c>
      <c r="I104" s="203">
        <f>BPT!F53</f>
        <v>212350</v>
      </c>
      <c r="J104" s="254" t="str">
        <f>IF(F104&lt;=I104, "OK", "Greska")</f>
        <v>OK</v>
      </c>
    </row>
    <row r="105" spans="1:10" ht="14.25">
      <c r="A105" s="184" t="s">
        <v>1762</v>
      </c>
      <c r="B105" s="176" t="s">
        <v>1761</v>
      </c>
      <c r="C105" s="159" t="s">
        <v>1541</v>
      </c>
      <c r="D105" s="158">
        <v>679</v>
      </c>
      <c r="E105" s="213">
        <v>180098</v>
      </c>
      <c r="F105" s="213"/>
      <c r="G105" s="203">
        <f>G104</f>
        <v>527357</v>
      </c>
      <c r="H105" s="254" t="str">
        <f>IF(E105&lt;=G105, "OK", "Greska")</f>
        <v>OK</v>
      </c>
      <c r="I105" s="203">
        <f>I104</f>
        <v>212350</v>
      </c>
      <c r="J105" s="254" t="str">
        <f>IF(F105&lt;=I105, "OK", "Greska")</f>
        <v>OK</v>
      </c>
    </row>
    <row r="106" spans="1:10" ht="14.25">
      <c r="A106" s="184"/>
      <c r="B106" s="176"/>
      <c r="C106" s="157" t="s">
        <v>1763</v>
      </c>
      <c r="D106" s="158"/>
      <c r="E106" s="213"/>
      <c r="F106" s="213"/>
      <c r="G106" s="202"/>
      <c r="H106" s="237"/>
      <c r="I106" s="202"/>
    </row>
    <row r="107" spans="1:10" ht="25.5">
      <c r="A107" s="184" t="s">
        <v>1764</v>
      </c>
      <c r="B107" s="176" t="s">
        <v>1765</v>
      </c>
      <c r="C107" s="161" t="s">
        <v>710</v>
      </c>
      <c r="D107" s="158">
        <v>680</v>
      </c>
      <c r="E107" s="213"/>
      <c r="F107" s="213"/>
      <c r="G107" s="203">
        <f>BPT!E56</f>
        <v>0</v>
      </c>
      <c r="H107" s="254" t="str">
        <f>IF(E107&lt;=G107, "OK", "Greska")</f>
        <v>OK</v>
      </c>
      <c r="I107" s="203">
        <f>BPT!F56</f>
        <v>0</v>
      </c>
      <c r="J107" s="254" t="str">
        <f>IF(F107&lt;=I107, "OK", "Greska")</f>
        <v>OK</v>
      </c>
    </row>
    <row r="108" spans="1:10" ht="14.25">
      <c r="A108" s="184" t="s">
        <v>1766</v>
      </c>
      <c r="B108" s="176" t="s">
        <v>1765</v>
      </c>
      <c r="C108" s="161" t="s">
        <v>724</v>
      </c>
      <c r="D108" s="158">
        <v>681</v>
      </c>
      <c r="E108" s="213"/>
      <c r="F108" s="213"/>
      <c r="G108" s="203">
        <f>G107</f>
        <v>0</v>
      </c>
      <c r="H108" s="254" t="str">
        <f>IF(E108&lt;=G108, "OK", "Greska")</f>
        <v>OK</v>
      </c>
      <c r="I108" s="203">
        <f>I107</f>
        <v>0</v>
      </c>
      <c r="J108" s="254" t="str">
        <f>IF(F108&lt;=I108, "OK", "Greska")</f>
        <v>OK</v>
      </c>
    </row>
    <row r="109" spans="1:10" ht="25.5">
      <c r="A109" s="184" t="s">
        <v>1767</v>
      </c>
      <c r="B109" s="176" t="s">
        <v>1765</v>
      </c>
      <c r="C109" s="161" t="s">
        <v>711</v>
      </c>
      <c r="D109" s="158">
        <v>682</v>
      </c>
      <c r="E109" s="213"/>
      <c r="F109" s="213"/>
      <c r="G109" s="203">
        <f>G108</f>
        <v>0</v>
      </c>
      <c r="H109" s="254" t="str">
        <f>IF(E109&lt;=G109, "OK", "Greska")</f>
        <v>OK</v>
      </c>
      <c r="I109" s="203">
        <f>I108</f>
        <v>0</v>
      </c>
      <c r="J109" s="254" t="str">
        <f>IF(F109&lt;=I109, "OK", "Greska")</f>
        <v>OK</v>
      </c>
    </row>
    <row r="110" spans="1:10" ht="25.5">
      <c r="A110" s="184" t="s">
        <v>1768</v>
      </c>
      <c r="B110" s="176" t="s">
        <v>1765</v>
      </c>
      <c r="C110" s="159" t="s">
        <v>1542</v>
      </c>
      <c r="D110" s="158">
        <v>683</v>
      </c>
      <c r="E110" s="213"/>
      <c r="F110" s="213"/>
      <c r="G110" s="202"/>
      <c r="H110" s="237"/>
      <c r="I110" s="202"/>
    </row>
    <row r="111" spans="1:10" ht="14.25">
      <c r="A111" s="184"/>
      <c r="B111" s="176"/>
      <c r="C111" s="170" t="s">
        <v>1769</v>
      </c>
      <c r="D111" s="158"/>
      <c r="E111" s="213"/>
      <c r="F111" s="213"/>
      <c r="G111" s="202"/>
      <c r="H111" s="237"/>
      <c r="I111" s="202"/>
    </row>
    <row r="112" spans="1:10" ht="14.25">
      <c r="A112" s="184"/>
      <c r="B112" s="176"/>
      <c r="C112" s="165" t="s">
        <v>1770</v>
      </c>
      <c r="D112" s="158"/>
      <c r="E112" s="213"/>
      <c r="F112" s="213"/>
      <c r="G112" s="202"/>
      <c r="H112" s="237"/>
      <c r="I112" s="202"/>
    </row>
    <row r="113" spans="1:10" ht="14.25">
      <c r="A113" s="184" t="s">
        <v>1771</v>
      </c>
      <c r="B113" s="176" t="s">
        <v>1772</v>
      </c>
      <c r="C113" s="160" t="s">
        <v>712</v>
      </c>
      <c r="D113" s="158">
        <v>684</v>
      </c>
      <c r="E113" s="213"/>
      <c r="F113" s="213"/>
      <c r="G113" s="203">
        <f>BPT!E95</f>
        <v>0</v>
      </c>
      <c r="H113" s="254" t="str">
        <f>IF(E113&lt;=G113, "OK", "Greska")</f>
        <v>OK</v>
      </c>
      <c r="I113" s="203">
        <f>BPT!F95</f>
        <v>0</v>
      </c>
      <c r="J113" s="254" t="str">
        <f>IF(F113&lt;=I113, "OK", "Greska")</f>
        <v>OK</v>
      </c>
    </row>
    <row r="114" spans="1:10" ht="14.25">
      <c r="A114" s="184"/>
      <c r="B114" s="176"/>
      <c r="C114" s="170" t="s">
        <v>1773</v>
      </c>
      <c r="D114" s="158"/>
      <c r="E114" s="213"/>
      <c r="F114" s="213"/>
      <c r="G114" s="202"/>
      <c r="H114" s="237"/>
      <c r="I114" s="202"/>
    </row>
    <row r="115" spans="1:10" ht="25.5">
      <c r="A115" s="184" t="s">
        <v>1774</v>
      </c>
      <c r="B115" s="176" t="s">
        <v>1775</v>
      </c>
      <c r="C115" s="164" t="s">
        <v>713</v>
      </c>
      <c r="D115" s="158">
        <v>685</v>
      </c>
      <c r="E115" s="213">
        <v>2118056</v>
      </c>
      <c r="F115" s="213"/>
      <c r="G115" s="203">
        <f>BPT!E104</f>
        <v>34314414</v>
      </c>
      <c r="H115" s="254" t="str">
        <f>IF(E115&lt;=G115, "OK", "Greska")</f>
        <v>OK</v>
      </c>
      <c r="I115" s="203">
        <f>BPT!F104</f>
        <v>42512360</v>
      </c>
      <c r="J115" s="254" t="str">
        <f>IF(F115&lt;=I115, "OK", "Greska")</f>
        <v>OK</v>
      </c>
    </row>
    <row r="116" spans="1:10" ht="25.5">
      <c r="A116" s="184" t="s">
        <v>1776</v>
      </c>
      <c r="B116" s="176" t="s">
        <v>1775</v>
      </c>
      <c r="C116" s="164" t="s">
        <v>714</v>
      </c>
      <c r="D116" s="158">
        <v>686</v>
      </c>
      <c r="E116" s="213"/>
      <c r="F116" s="213"/>
      <c r="G116" s="203">
        <f>G115</f>
        <v>34314414</v>
      </c>
      <c r="H116" s="254" t="str">
        <f>IF(E116&lt;=G116, "OK", "Greska")</f>
        <v>OK</v>
      </c>
      <c r="I116" s="203">
        <f>I115</f>
        <v>42512360</v>
      </c>
      <c r="J116" s="254" t="str">
        <f>IF(F116&lt;=I116, "OK", "Greska")</f>
        <v>OK</v>
      </c>
    </row>
    <row r="117" spans="1:10" ht="25.5">
      <c r="A117" s="184" t="s">
        <v>1777</v>
      </c>
      <c r="B117" s="176" t="s">
        <v>1775</v>
      </c>
      <c r="C117" s="159" t="s">
        <v>723</v>
      </c>
      <c r="D117" s="158">
        <v>687</v>
      </c>
      <c r="E117" s="213"/>
      <c r="F117" s="213"/>
      <c r="G117" s="203">
        <f>G116</f>
        <v>34314414</v>
      </c>
      <c r="H117" s="254" t="str">
        <f>IF(E117&lt;=G117, "OK", "Greska")</f>
        <v>OK</v>
      </c>
      <c r="I117" s="203">
        <f>I116</f>
        <v>42512360</v>
      </c>
      <c r="J117" s="254" t="str">
        <f>IF(F117&lt;=I117, "OK", "Greska")</f>
        <v>OK</v>
      </c>
    </row>
    <row r="118" spans="1:10" ht="14.25">
      <c r="A118" s="184"/>
      <c r="B118" s="176"/>
      <c r="C118" s="166" t="s">
        <v>1778</v>
      </c>
      <c r="D118" s="158"/>
      <c r="E118" s="213"/>
      <c r="F118" s="213"/>
      <c r="G118" s="249"/>
      <c r="H118" s="237"/>
      <c r="I118" s="202"/>
    </row>
    <row r="119" spans="1:10" ht="26.25" thickBot="1">
      <c r="A119" s="187" t="s">
        <v>1779</v>
      </c>
      <c r="B119" s="180"/>
      <c r="C119" s="171" t="s">
        <v>1780</v>
      </c>
      <c r="D119" s="172">
        <v>688</v>
      </c>
      <c r="E119" s="216"/>
      <c r="F119" s="217"/>
      <c r="G119" s="249"/>
      <c r="H119" s="237"/>
      <c r="I119" s="202"/>
    </row>
    <row r="120" spans="1:10" thickTop="1">
      <c r="A120" s="188"/>
      <c r="B120" s="181"/>
      <c r="C120"/>
      <c r="D120"/>
      <c r="E120" s="218"/>
      <c r="F120" s="218"/>
      <c r="G120" s="251"/>
      <c r="H120" s="255"/>
      <c r="I120" s="208"/>
    </row>
    <row r="121" spans="1:10" hidden="1">
      <c r="A121" s="189"/>
      <c r="B121" s="181"/>
      <c r="C121" s="258" t="s">
        <v>429</v>
      </c>
      <c r="D121"/>
      <c r="E121" s="218"/>
      <c r="F121" s="218"/>
      <c r="G121" s="251"/>
      <c r="H121" s="255"/>
      <c r="I121" s="208"/>
    </row>
    <row r="122" spans="1:10" hidden="1">
      <c r="A122" s="189"/>
      <c r="B122" s="181"/>
      <c r="C122"/>
      <c r="D122"/>
      <c r="E122" s="257"/>
      <c r="F122" s="218"/>
      <c r="G122" s="251"/>
      <c r="H122" s="255"/>
      <c r="I122" s="208"/>
    </row>
    <row r="123" spans="1:10" ht="14.25" hidden="1">
      <c r="A123" s="190" t="s">
        <v>1781</v>
      </c>
      <c r="B123" s="235" t="s">
        <v>1782</v>
      </c>
      <c r="C123"/>
      <c r="D123"/>
      <c r="E123" s="218"/>
      <c r="F123" s="218"/>
      <c r="G123" s="251"/>
      <c r="H123" s="255"/>
      <c r="I123" s="208"/>
    </row>
    <row r="124" spans="1:10" ht="14.25" hidden="1">
      <c r="A124" s="190" t="s">
        <v>1783</v>
      </c>
      <c r="B124" s="235" t="s">
        <v>1784</v>
      </c>
      <c r="C124"/>
      <c r="D124"/>
      <c r="E124" s="218"/>
      <c r="F124" s="218"/>
      <c r="G124" s="251"/>
      <c r="H124" s="255"/>
      <c r="I124" s="208"/>
    </row>
    <row r="125" spans="1:10" ht="14.25" hidden="1">
      <c r="A125" s="190" t="s">
        <v>1785</v>
      </c>
      <c r="B125" s="235" t="s">
        <v>1786</v>
      </c>
      <c r="C125"/>
      <c r="D125"/>
      <c r="E125" s="218"/>
      <c r="F125" s="218"/>
      <c r="G125" s="251"/>
      <c r="H125" s="255"/>
      <c r="I125" s="208"/>
    </row>
    <row r="126" spans="1:10" ht="14.25">
      <c r="A126" s="191"/>
      <c r="B126" s="181"/>
      <c r="C126"/>
      <c r="D126"/>
      <c r="E126" s="218"/>
      <c r="F126" s="218"/>
      <c r="G126" s="251"/>
      <c r="H126" s="255"/>
      <c r="I126" s="208"/>
    </row>
    <row r="127" spans="1:10">
      <c r="C127" s="146" t="s">
        <v>1483</v>
      </c>
    </row>
    <row r="128" spans="1:10">
      <c r="C128" s="146" t="str">
        <f>BS!B113</f>
        <v xml:space="preserve">           Na den 31.12.2023godina</v>
      </c>
    </row>
    <row r="129" spans="3:3">
      <c r="C129" s="146" t="s">
        <v>1484</v>
      </c>
    </row>
    <row r="130" spans="3:3">
      <c r="C130" s="146" t="s">
        <v>1803</v>
      </c>
    </row>
    <row r="131" spans="3:3">
      <c r="C131" s="146" t="s">
        <v>592</v>
      </c>
    </row>
    <row r="132" spans="3:3">
      <c r="C132" s="146" t="s">
        <v>593</v>
      </c>
    </row>
  </sheetData>
  <sheetProtection password="C714" sheet="1" objects="1" scenarios="1"/>
  <mergeCells count="5">
    <mergeCell ref="I14:I15"/>
    <mergeCell ref="A9:C10"/>
    <mergeCell ref="E13:F13"/>
    <mergeCell ref="C13:C15"/>
    <mergeCell ref="F14:F15"/>
  </mergeCells>
  <phoneticPr fontId="5" type="noConversion"/>
  <hyperlinks>
    <hyperlink ref="C24" location="_ftn1" display="_ftn1"/>
    <hyperlink ref="C63" location="_ftn2" display="_ftn2"/>
    <hyperlink ref="C67" location="_ftn3" display="_ftn3"/>
    <hyperlink ref="A123" location="_ftnref1" display="_ftnref1"/>
    <hyperlink ref="A124" location="_ftnref2" display="_ftnref2"/>
    <hyperlink ref="A125" location="_ftnref3" display="_ftnref3"/>
  </hyperlinks>
  <pageMargins left="0.22" right="0.16" top="0.32" bottom="0.26" header="0.21" footer="0.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35"/>
  <sheetViews>
    <sheetView topLeftCell="A7" workbookViewId="0">
      <pane xSplit="4" ySplit="6" topLeftCell="E627" activePane="bottomRight" state="frozen"/>
      <selection activeCell="A7" sqref="A7"/>
      <selection pane="topRight" activeCell="E7" sqref="E7"/>
      <selection pane="bottomLeft" activeCell="A13" sqref="A13"/>
      <selection pane="bottomRight" activeCell="C631" sqref="C631"/>
    </sheetView>
  </sheetViews>
  <sheetFormatPr defaultRowHeight="12.75"/>
  <cols>
    <col min="1" max="1" width="5.140625" customWidth="1"/>
    <col min="2" max="2" width="9.85546875" style="28" customWidth="1"/>
    <col min="3" max="3" width="67" customWidth="1"/>
    <col min="4" max="4" width="9.140625" style="32" hidden="1" customWidth="1"/>
    <col min="5" max="5" width="17.5703125" customWidth="1"/>
  </cols>
  <sheetData>
    <row r="1" spans="1:6">
      <c r="B1"/>
      <c r="D1" s="28"/>
    </row>
    <row r="2" spans="1:6" s="3" customFormat="1" ht="15">
      <c r="C2" s="6" t="s">
        <v>1047</v>
      </c>
      <c r="D2" s="5"/>
    </row>
    <row r="3" spans="1:6" s="3" customFormat="1" ht="14.25">
      <c r="C3" s="43" t="str">
        <f>'Informacii za pravnoto lice'!B7</f>
        <v>ДСУ СВ.НАУМ ОХРИДСКИ</v>
      </c>
      <c r="D3" s="5"/>
    </row>
    <row r="4" spans="1:6" s="3" customFormat="1" ht="15">
      <c r="C4" s="7" t="s">
        <v>1029</v>
      </c>
      <c r="D4" s="5"/>
    </row>
    <row r="5" spans="1:6" s="3" customFormat="1" ht="14.25">
      <c r="C5" s="44" t="str">
        <f>'Informacii za pravnoto lice'!B18</f>
        <v>Скопје</v>
      </c>
      <c r="D5" s="5"/>
    </row>
    <row r="6" spans="1:6" s="3" customFormat="1" ht="15">
      <c r="C6" s="7" t="s">
        <v>1017</v>
      </c>
      <c r="D6" s="5"/>
    </row>
    <row r="7" spans="1:6" s="3" customFormat="1" ht="14.25">
      <c r="C7" s="44">
        <f>'Informacii za pravnoto lice'!B4</f>
        <v>0</v>
      </c>
      <c r="D7" s="5"/>
    </row>
    <row r="8" spans="1:6">
      <c r="B8"/>
      <c r="C8" s="29"/>
      <c r="D8" s="30"/>
    </row>
    <row r="9" spans="1:6" ht="29.25" customHeight="1" thickBot="1">
      <c r="C9" s="31" t="s">
        <v>1911</v>
      </c>
    </row>
    <row r="10" spans="1:6" ht="45" customHeight="1" thickTop="1">
      <c r="A10" s="373" t="s">
        <v>1912</v>
      </c>
      <c r="B10" s="374"/>
      <c r="C10" s="374"/>
      <c r="D10" s="375" t="s">
        <v>1053</v>
      </c>
      <c r="E10" s="377" t="s">
        <v>1913</v>
      </c>
    </row>
    <row r="11" spans="1:6" ht="29.25" customHeight="1" thickBot="1">
      <c r="A11" s="143" t="s">
        <v>1050</v>
      </c>
      <c r="B11" s="144" t="s">
        <v>1914</v>
      </c>
      <c r="C11" s="145" t="s">
        <v>1915</v>
      </c>
      <c r="D11" s="376"/>
      <c r="E11" s="378"/>
    </row>
    <row r="12" spans="1:6" ht="15.75" hidden="1" customHeight="1">
      <c r="A12" s="139"/>
      <c r="B12" s="140"/>
      <c r="C12" s="141"/>
      <c r="D12" s="142" t="s">
        <v>1060</v>
      </c>
      <c r="E12" s="33" t="s">
        <v>1061</v>
      </c>
      <c r="F12" s="34"/>
    </row>
    <row r="13" spans="1:6" ht="26.25" thickTop="1">
      <c r="A13" s="35">
        <v>1</v>
      </c>
      <c r="B13" s="36" t="s">
        <v>1916</v>
      </c>
      <c r="C13" s="37" t="s">
        <v>1917</v>
      </c>
      <c r="D13" s="38">
        <v>2001</v>
      </c>
      <c r="E13" s="39"/>
    </row>
    <row r="14" spans="1:6">
      <c r="A14" s="35">
        <f>A13+1</f>
        <v>2</v>
      </c>
      <c r="B14" s="36" t="s">
        <v>1918</v>
      </c>
      <c r="C14" s="37" t="s">
        <v>1919</v>
      </c>
      <c r="D14" s="38">
        <v>2002</v>
      </c>
      <c r="E14" s="39"/>
    </row>
    <row r="15" spans="1:6" ht="25.5">
      <c r="A15" s="35">
        <f t="shared" ref="A15:A78" si="0">A14+1</f>
        <v>3</v>
      </c>
      <c r="B15" s="36" t="s">
        <v>1920</v>
      </c>
      <c r="C15" s="37" t="s">
        <v>1921</v>
      </c>
      <c r="D15" s="38">
        <v>2003</v>
      </c>
      <c r="E15" s="39"/>
    </row>
    <row r="16" spans="1:6">
      <c r="A16" s="35">
        <f t="shared" si="0"/>
        <v>4</v>
      </c>
      <c r="B16" s="36" t="s">
        <v>1922</v>
      </c>
      <c r="C16" s="37" t="s">
        <v>1923</v>
      </c>
      <c r="D16" s="38">
        <v>2004</v>
      </c>
      <c r="E16" s="39"/>
    </row>
    <row r="17" spans="1:5">
      <c r="A17" s="35">
        <f t="shared" si="0"/>
        <v>5</v>
      </c>
      <c r="B17" s="36" t="s">
        <v>1924</v>
      </c>
      <c r="C17" s="37" t="s">
        <v>1925</v>
      </c>
      <c r="D17" s="38">
        <v>2005</v>
      </c>
      <c r="E17" s="39"/>
    </row>
    <row r="18" spans="1:5">
      <c r="A18" s="35">
        <f>A17+1</f>
        <v>6</v>
      </c>
      <c r="B18" s="36" t="s">
        <v>1926</v>
      </c>
      <c r="C18" s="37" t="s">
        <v>1927</v>
      </c>
      <c r="D18" s="38">
        <v>2006</v>
      </c>
      <c r="E18" s="39"/>
    </row>
    <row r="19" spans="1:5">
      <c r="A19" s="35">
        <f t="shared" si="0"/>
        <v>7</v>
      </c>
      <c r="B19" s="36" t="s">
        <v>1928</v>
      </c>
      <c r="C19" s="37" t="s">
        <v>1929</v>
      </c>
      <c r="D19" s="38">
        <v>2007</v>
      </c>
      <c r="E19" s="39"/>
    </row>
    <row r="20" spans="1:5">
      <c r="A20" s="35">
        <f t="shared" si="0"/>
        <v>8</v>
      </c>
      <c r="B20" s="36" t="s">
        <v>1930</v>
      </c>
      <c r="C20" s="37" t="s">
        <v>1931</v>
      </c>
      <c r="D20" s="38">
        <v>2008</v>
      </c>
      <c r="E20" s="39"/>
    </row>
    <row r="21" spans="1:5">
      <c r="A21" s="35">
        <f t="shared" si="0"/>
        <v>9</v>
      </c>
      <c r="B21" s="36" t="s">
        <v>1932</v>
      </c>
      <c r="C21" s="37" t="s">
        <v>1933</v>
      </c>
      <c r="D21" s="38">
        <v>2009</v>
      </c>
      <c r="E21" s="39"/>
    </row>
    <row r="22" spans="1:5">
      <c r="A22" s="35">
        <f t="shared" si="0"/>
        <v>10</v>
      </c>
      <c r="B22" s="36" t="s">
        <v>1934</v>
      </c>
      <c r="C22" s="37" t="s">
        <v>1935</v>
      </c>
      <c r="D22" s="38">
        <v>2010</v>
      </c>
      <c r="E22" s="39"/>
    </row>
    <row r="23" spans="1:5">
      <c r="A23" s="35">
        <f t="shared" si="0"/>
        <v>11</v>
      </c>
      <c r="B23" s="36" t="s">
        <v>1936</v>
      </c>
      <c r="C23" s="37" t="s">
        <v>1937</v>
      </c>
      <c r="D23" s="38">
        <v>2011</v>
      </c>
      <c r="E23" s="39"/>
    </row>
    <row r="24" spans="1:5">
      <c r="A24" s="35">
        <f t="shared" si="0"/>
        <v>12</v>
      </c>
      <c r="B24" s="36" t="s">
        <v>1938</v>
      </c>
      <c r="C24" s="37" t="s">
        <v>1939</v>
      </c>
      <c r="D24" s="38">
        <v>2012</v>
      </c>
      <c r="E24" s="39"/>
    </row>
    <row r="25" spans="1:5">
      <c r="A25" s="35">
        <f t="shared" si="0"/>
        <v>13</v>
      </c>
      <c r="B25" s="36" t="s">
        <v>1940</v>
      </c>
      <c r="C25" s="37" t="s">
        <v>1941</v>
      </c>
      <c r="D25" s="38">
        <v>2013</v>
      </c>
      <c r="E25" s="39"/>
    </row>
    <row r="26" spans="1:5">
      <c r="A26" s="35">
        <f t="shared" si="0"/>
        <v>14</v>
      </c>
      <c r="B26" s="36" t="s">
        <v>1942</v>
      </c>
      <c r="C26" s="37" t="s">
        <v>1943</v>
      </c>
      <c r="D26" s="38">
        <v>2014</v>
      </c>
      <c r="E26" s="39"/>
    </row>
    <row r="27" spans="1:5" ht="25.5">
      <c r="A27" s="35">
        <f t="shared" si="0"/>
        <v>15</v>
      </c>
      <c r="B27" s="36" t="s">
        <v>1944</v>
      </c>
      <c r="C27" s="37" t="s">
        <v>1945</v>
      </c>
      <c r="D27" s="38">
        <v>2015</v>
      </c>
      <c r="E27" s="39"/>
    </row>
    <row r="28" spans="1:5">
      <c r="A28" s="35">
        <f t="shared" si="0"/>
        <v>16</v>
      </c>
      <c r="B28" s="36" t="s">
        <v>1946</v>
      </c>
      <c r="C28" s="37" t="s">
        <v>1947</v>
      </c>
      <c r="D28" s="38">
        <v>2016</v>
      </c>
      <c r="E28" s="39"/>
    </row>
    <row r="29" spans="1:5">
      <c r="A29" s="35">
        <f t="shared" si="0"/>
        <v>17</v>
      </c>
      <c r="B29" s="36" t="s">
        <v>1948</v>
      </c>
      <c r="C29" s="37" t="s">
        <v>1949</v>
      </c>
      <c r="D29" s="38">
        <v>2017</v>
      </c>
      <c r="E29" s="39"/>
    </row>
    <row r="30" spans="1:5">
      <c r="A30" s="35">
        <f t="shared" si="0"/>
        <v>18</v>
      </c>
      <c r="B30" s="36" t="s">
        <v>1950</v>
      </c>
      <c r="C30" s="37" t="s">
        <v>1951</v>
      </c>
      <c r="D30" s="38">
        <v>2018</v>
      </c>
      <c r="E30" s="39"/>
    </row>
    <row r="31" spans="1:5">
      <c r="A31" s="35">
        <f t="shared" si="0"/>
        <v>19</v>
      </c>
      <c r="B31" s="36" t="s">
        <v>1952</v>
      </c>
      <c r="C31" s="37" t="s">
        <v>1953</v>
      </c>
      <c r="D31" s="38">
        <v>2019</v>
      </c>
      <c r="E31" s="39"/>
    </row>
    <row r="32" spans="1:5" ht="15" customHeight="1">
      <c r="A32" s="35">
        <f t="shared" si="0"/>
        <v>20</v>
      </c>
      <c r="B32" s="36" t="s">
        <v>1954</v>
      </c>
      <c r="C32" s="37" t="s">
        <v>1955</v>
      </c>
      <c r="D32" s="38">
        <v>2020</v>
      </c>
      <c r="E32" s="39"/>
    </row>
    <row r="33" spans="1:5">
      <c r="A33" s="35">
        <f t="shared" si="0"/>
        <v>21</v>
      </c>
      <c r="B33" s="36" t="s">
        <v>1956</v>
      </c>
      <c r="C33" s="37" t="s">
        <v>1957</v>
      </c>
      <c r="D33" s="38">
        <v>2021</v>
      </c>
      <c r="E33" s="39"/>
    </row>
    <row r="34" spans="1:5">
      <c r="A34" s="35">
        <f t="shared" si="0"/>
        <v>22</v>
      </c>
      <c r="B34" s="36" t="s">
        <v>1958</v>
      </c>
      <c r="C34" s="37" t="s">
        <v>1959</v>
      </c>
      <c r="D34" s="38">
        <v>2022</v>
      </c>
      <c r="E34" s="39"/>
    </row>
    <row r="35" spans="1:5">
      <c r="A35" s="35">
        <f t="shared" si="0"/>
        <v>23</v>
      </c>
      <c r="B35" s="36" t="s">
        <v>1960</v>
      </c>
      <c r="C35" s="37" t="s">
        <v>1961</v>
      </c>
      <c r="D35" s="38">
        <v>2023</v>
      </c>
      <c r="E35" s="39"/>
    </row>
    <row r="36" spans="1:5">
      <c r="A36" s="35">
        <f t="shared" si="0"/>
        <v>24</v>
      </c>
      <c r="B36" s="36" t="s">
        <v>1962</v>
      </c>
      <c r="C36" s="37" t="s">
        <v>1963</v>
      </c>
      <c r="D36" s="38">
        <v>2024</v>
      </c>
      <c r="E36" s="39"/>
    </row>
    <row r="37" spans="1:5">
      <c r="A37" s="35">
        <f t="shared" si="0"/>
        <v>25</v>
      </c>
      <c r="B37" s="36" t="s">
        <v>1964</v>
      </c>
      <c r="C37" s="37" t="s">
        <v>1965</v>
      </c>
      <c r="D37" s="38">
        <v>2025</v>
      </c>
      <c r="E37" s="39"/>
    </row>
    <row r="38" spans="1:5">
      <c r="A38" s="35">
        <f t="shared" si="0"/>
        <v>26</v>
      </c>
      <c r="B38" s="36" t="s">
        <v>1966</v>
      </c>
      <c r="C38" s="37" t="s">
        <v>1967</v>
      </c>
      <c r="D38" s="38">
        <v>2026</v>
      </c>
      <c r="E38" s="39"/>
    </row>
    <row r="39" spans="1:5">
      <c r="A39" s="35">
        <f t="shared" si="0"/>
        <v>27</v>
      </c>
      <c r="B39" s="36" t="s">
        <v>1968</v>
      </c>
      <c r="C39" s="37" t="s">
        <v>1969</v>
      </c>
      <c r="D39" s="38">
        <v>2027</v>
      </c>
      <c r="E39" s="39"/>
    </row>
    <row r="40" spans="1:5">
      <c r="A40" s="35">
        <f t="shared" si="0"/>
        <v>28</v>
      </c>
      <c r="B40" s="36" t="s">
        <v>1970</v>
      </c>
      <c r="C40" s="37" t="s">
        <v>1971</v>
      </c>
      <c r="D40" s="38">
        <v>2028</v>
      </c>
      <c r="E40" s="39"/>
    </row>
    <row r="41" spans="1:5">
      <c r="A41" s="35">
        <f t="shared" si="0"/>
        <v>29</v>
      </c>
      <c r="B41" s="36" t="s">
        <v>1972</v>
      </c>
      <c r="C41" s="37" t="s">
        <v>1973</v>
      </c>
      <c r="D41" s="38">
        <v>2029</v>
      </c>
      <c r="E41" s="39"/>
    </row>
    <row r="42" spans="1:5">
      <c r="A42" s="35">
        <f t="shared" si="0"/>
        <v>30</v>
      </c>
      <c r="B42" s="36" t="s">
        <v>1974</v>
      </c>
      <c r="C42" s="37" t="s">
        <v>1975</v>
      </c>
      <c r="D42" s="38">
        <v>2030</v>
      </c>
      <c r="E42" s="39"/>
    </row>
    <row r="43" spans="1:5">
      <c r="A43" s="35">
        <f t="shared" si="0"/>
        <v>31</v>
      </c>
      <c r="B43" s="36" t="s">
        <v>1976</v>
      </c>
      <c r="C43" s="37" t="s">
        <v>1977</v>
      </c>
      <c r="D43" s="38">
        <v>2031</v>
      </c>
      <c r="E43" s="39"/>
    </row>
    <row r="44" spans="1:5">
      <c r="A44" s="35">
        <f t="shared" si="0"/>
        <v>32</v>
      </c>
      <c r="B44" s="36" t="s">
        <v>1978</v>
      </c>
      <c r="C44" s="37" t="s">
        <v>1979</v>
      </c>
      <c r="D44" s="38">
        <v>2032</v>
      </c>
      <c r="E44" s="39"/>
    </row>
    <row r="45" spans="1:5">
      <c r="A45" s="35">
        <f t="shared" si="0"/>
        <v>33</v>
      </c>
      <c r="B45" s="36" t="s">
        <v>1980</v>
      </c>
      <c r="C45" s="37" t="s">
        <v>1981</v>
      </c>
      <c r="D45" s="38">
        <v>2033</v>
      </c>
      <c r="E45" s="39"/>
    </row>
    <row r="46" spans="1:5">
      <c r="A46" s="35">
        <f t="shared" si="0"/>
        <v>34</v>
      </c>
      <c r="B46" s="36" t="s">
        <v>1982</v>
      </c>
      <c r="C46" s="37" t="s">
        <v>1983</v>
      </c>
      <c r="D46" s="38">
        <v>2034</v>
      </c>
      <c r="E46" s="39"/>
    </row>
    <row r="47" spans="1:5">
      <c r="A47" s="35">
        <f t="shared" si="0"/>
        <v>35</v>
      </c>
      <c r="B47" s="36" t="s">
        <v>1984</v>
      </c>
      <c r="C47" s="37" t="s">
        <v>1985</v>
      </c>
      <c r="D47" s="38">
        <v>2035</v>
      </c>
      <c r="E47" s="39"/>
    </row>
    <row r="48" spans="1:5">
      <c r="A48" s="35">
        <f t="shared" si="0"/>
        <v>36</v>
      </c>
      <c r="B48" s="36" t="s">
        <v>1986</v>
      </c>
      <c r="C48" s="37" t="s">
        <v>1987</v>
      </c>
      <c r="D48" s="38">
        <v>2036</v>
      </c>
      <c r="E48" s="39"/>
    </row>
    <row r="49" spans="1:5">
      <c r="A49" s="35">
        <f t="shared" si="0"/>
        <v>37</v>
      </c>
      <c r="B49" s="36" t="s">
        <v>1988</v>
      </c>
      <c r="C49" s="37" t="s">
        <v>1989</v>
      </c>
      <c r="D49" s="38">
        <v>2037</v>
      </c>
      <c r="E49" s="39"/>
    </row>
    <row r="50" spans="1:5">
      <c r="A50" s="35">
        <f t="shared" si="0"/>
        <v>38</v>
      </c>
      <c r="B50" s="36" t="s">
        <v>1990</v>
      </c>
      <c r="C50" s="37" t="s">
        <v>1991</v>
      </c>
      <c r="D50" s="38">
        <v>2038</v>
      </c>
      <c r="E50" s="39"/>
    </row>
    <row r="51" spans="1:5">
      <c r="A51" s="35">
        <f t="shared" si="0"/>
        <v>39</v>
      </c>
      <c r="B51" s="36" t="s">
        <v>1992</v>
      </c>
      <c r="C51" s="37" t="s">
        <v>1993</v>
      </c>
      <c r="D51" s="38">
        <v>2039</v>
      </c>
      <c r="E51" s="39"/>
    </row>
    <row r="52" spans="1:5">
      <c r="A52" s="35">
        <f t="shared" si="0"/>
        <v>40</v>
      </c>
      <c r="B52" s="36" t="s">
        <v>1994</v>
      </c>
      <c r="C52" s="37" t="s">
        <v>1995</v>
      </c>
      <c r="D52" s="38">
        <v>2040</v>
      </c>
      <c r="E52" s="39"/>
    </row>
    <row r="53" spans="1:5">
      <c r="A53" s="35">
        <f t="shared" si="0"/>
        <v>41</v>
      </c>
      <c r="B53" s="36" t="s">
        <v>1996</v>
      </c>
      <c r="C53" s="37" t="s">
        <v>1997</v>
      </c>
      <c r="D53" s="38">
        <v>2041</v>
      </c>
      <c r="E53" s="39"/>
    </row>
    <row r="54" spans="1:5">
      <c r="A54" s="35">
        <f t="shared" si="0"/>
        <v>42</v>
      </c>
      <c r="B54" s="36" t="s">
        <v>1998</v>
      </c>
      <c r="C54" s="37" t="s">
        <v>1999</v>
      </c>
      <c r="D54" s="38">
        <v>2042</v>
      </c>
      <c r="E54" s="39"/>
    </row>
    <row r="55" spans="1:5">
      <c r="A55" s="35">
        <f t="shared" si="0"/>
        <v>43</v>
      </c>
      <c r="B55" s="36" t="s">
        <v>2000</v>
      </c>
      <c r="C55" s="37" t="s">
        <v>2001</v>
      </c>
      <c r="D55" s="38">
        <v>2043</v>
      </c>
      <c r="E55" s="39"/>
    </row>
    <row r="56" spans="1:5">
      <c r="A56" s="35">
        <f t="shared" si="0"/>
        <v>44</v>
      </c>
      <c r="B56" s="36" t="s">
        <v>2002</v>
      </c>
      <c r="C56" s="37" t="s">
        <v>2003</v>
      </c>
      <c r="D56" s="38">
        <v>2044</v>
      </c>
      <c r="E56" s="39"/>
    </row>
    <row r="57" spans="1:5">
      <c r="A57" s="35">
        <f t="shared" si="0"/>
        <v>45</v>
      </c>
      <c r="B57" s="36" t="s">
        <v>2004</v>
      </c>
      <c r="C57" s="37" t="s">
        <v>2005</v>
      </c>
      <c r="D57" s="38">
        <v>2045</v>
      </c>
      <c r="E57" s="39"/>
    </row>
    <row r="58" spans="1:5">
      <c r="A58" s="35">
        <f t="shared" si="0"/>
        <v>46</v>
      </c>
      <c r="B58" s="36" t="s">
        <v>2006</v>
      </c>
      <c r="C58" s="37" t="s">
        <v>2007</v>
      </c>
      <c r="D58" s="38">
        <v>2046</v>
      </c>
      <c r="E58" s="39"/>
    </row>
    <row r="59" spans="1:5" ht="25.5">
      <c r="A59" s="35">
        <f t="shared" si="0"/>
        <v>47</v>
      </c>
      <c r="B59" s="36" t="s">
        <v>2008</v>
      </c>
      <c r="C59" s="37" t="s">
        <v>2009</v>
      </c>
      <c r="D59" s="38">
        <v>2047</v>
      </c>
      <c r="E59" s="39"/>
    </row>
    <row r="60" spans="1:5">
      <c r="A60" s="35">
        <f t="shared" si="0"/>
        <v>48</v>
      </c>
      <c r="B60" s="36" t="s">
        <v>2010</v>
      </c>
      <c r="C60" s="37" t="s">
        <v>2011</v>
      </c>
      <c r="D60" s="38">
        <v>2048</v>
      </c>
      <c r="E60" s="39"/>
    </row>
    <row r="61" spans="1:5">
      <c r="A61" s="35">
        <f t="shared" si="0"/>
        <v>49</v>
      </c>
      <c r="B61" s="36" t="s">
        <v>2012</v>
      </c>
      <c r="C61" s="37" t="s">
        <v>2013</v>
      </c>
      <c r="D61" s="38">
        <v>2049</v>
      </c>
      <c r="E61" s="39"/>
    </row>
    <row r="62" spans="1:5">
      <c r="A62" s="35">
        <f t="shared" si="0"/>
        <v>50</v>
      </c>
      <c r="B62" s="36" t="s">
        <v>2014</v>
      </c>
      <c r="C62" s="37" t="s">
        <v>2015</v>
      </c>
      <c r="D62" s="38">
        <v>2050</v>
      </c>
      <c r="E62" s="39"/>
    </row>
    <row r="63" spans="1:5">
      <c r="A63" s="35">
        <f t="shared" si="0"/>
        <v>51</v>
      </c>
      <c r="B63" s="36" t="s">
        <v>2016</v>
      </c>
      <c r="C63" s="37" t="s">
        <v>2017</v>
      </c>
      <c r="D63" s="38">
        <v>2051</v>
      </c>
      <c r="E63" s="39"/>
    </row>
    <row r="64" spans="1:5">
      <c r="A64" s="35">
        <f t="shared" si="0"/>
        <v>52</v>
      </c>
      <c r="B64" s="36" t="s">
        <v>2018</v>
      </c>
      <c r="C64" s="37" t="s">
        <v>2019</v>
      </c>
      <c r="D64" s="38">
        <v>2052</v>
      </c>
      <c r="E64" s="39"/>
    </row>
    <row r="65" spans="1:5">
      <c r="A65" s="35">
        <f t="shared" si="0"/>
        <v>53</v>
      </c>
      <c r="B65" s="36" t="s">
        <v>2020</v>
      </c>
      <c r="C65" s="37" t="s">
        <v>2021</v>
      </c>
      <c r="D65" s="38">
        <v>2053</v>
      </c>
      <c r="E65" s="39"/>
    </row>
    <row r="66" spans="1:5">
      <c r="A66" s="35">
        <f t="shared" si="0"/>
        <v>54</v>
      </c>
      <c r="B66" s="36" t="s">
        <v>2022</v>
      </c>
      <c r="C66" s="37" t="s">
        <v>2023</v>
      </c>
      <c r="D66" s="38">
        <v>2054</v>
      </c>
      <c r="E66" s="39"/>
    </row>
    <row r="67" spans="1:5">
      <c r="A67" s="35">
        <f t="shared" si="0"/>
        <v>55</v>
      </c>
      <c r="B67" s="36" t="s">
        <v>2024</v>
      </c>
      <c r="C67" s="37" t="s">
        <v>2025</v>
      </c>
      <c r="D67" s="38">
        <v>2055</v>
      </c>
      <c r="E67" s="39"/>
    </row>
    <row r="68" spans="1:5">
      <c r="A68" s="35">
        <f t="shared" si="0"/>
        <v>56</v>
      </c>
      <c r="B68" s="36" t="s">
        <v>2026</v>
      </c>
      <c r="C68" s="37" t="s">
        <v>2027</v>
      </c>
      <c r="D68" s="38">
        <v>2056</v>
      </c>
      <c r="E68" s="39"/>
    </row>
    <row r="69" spans="1:5">
      <c r="A69" s="35">
        <f t="shared" si="0"/>
        <v>57</v>
      </c>
      <c r="B69" s="36" t="s">
        <v>2028</v>
      </c>
      <c r="C69" s="37" t="s">
        <v>2029</v>
      </c>
      <c r="D69" s="38">
        <v>2057</v>
      </c>
      <c r="E69" s="39"/>
    </row>
    <row r="70" spans="1:5">
      <c r="A70" s="35">
        <f t="shared" si="0"/>
        <v>58</v>
      </c>
      <c r="B70" s="36" t="s">
        <v>2030</v>
      </c>
      <c r="C70" s="37" t="s">
        <v>2031</v>
      </c>
      <c r="D70" s="38">
        <v>2058</v>
      </c>
      <c r="E70" s="39"/>
    </row>
    <row r="71" spans="1:5">
      <c r="A71" s="35">
        <f t="shared" si="0"/>
        <v>59</v>
      </c>
      <c r="B71" s="36" t="s">
        <v>2032</v>
      </c>
      <c r="C71" s="37" t="s">
        <v>2033</v>
      </c>
      <c r="D71" s="38">
        <v>2059</v>
      </c>
      <c r="E71" s="39"/>
    </row>
    <row r="72" spans="1:5">
      <c r="A72" s="35">
        <f t="shared" si="0"/>
        <v>60</v>
      </c>
      <c r="B72" s="36" t="s">
        <v>2034</v>
      </c>
      <c r="C72" s="37" t="s">
        <v>2035</v>
      </c>
      <c r="D72" s="38">
        <v>2060</v>
      </c>
      <c r="E72" s="39"/>
    </row>
    <row r="73" spans="1:5">
      <c r="A73" s="35">
        <f t="shared" si="0"/>
        <v>61</v>
      </c>
      <c r="B73" s="36" t="s">
        <v>2036</v>
      </c>
      <c r="C73" s="37" t="s">
        <v>2037</v>
      </c>
      <c r="D73" s="38">
        <v>2061</v>
      </c>
      <c r="E73" s="39"/>
    </row>
    <row r="74" spans="1:5">
      <c r="A74" s="35">
        <f t="shared" si="0"/>
        <v>62</v>
      </c>
      <c r="B74" s="36" t="s">
        <v>2038</v>
      </c>
      <c r="C74" s="37" t="s">
        <v>2039</v>
      </c>
      <c r="D74" s="38">
        <v>2062</v>
      </c>
      <c r="E74" s="39"/>
    </row>
    <row r="75" spans="1:5">
      <c r="A75" s="35">
        <f t="shared" si="0"/>
        <v>63</v>
      </c>
      <c r="B75" s="36" t="s">
        <v>2040</v>
      </c>
      <c r="C75" s="37" t="s">
        <v>2041</v>
      </c>
      <c r="D75" s="38">
        <v>2063</v>
      </c>
      <c r="E75" s="39"/>
    </row>
    <row r="76" spans="1:5">
      <c r="A76" s="35">
        <f t="shared" si="0"/>
        <v>64</v>
      </c>
      <c r="B76" s="36" t="s">
        <v>2042</v>
      </c>
      <c r="C76" s="37" t="s">
        <v>2043</v>
      </c>
      <c r="D76" s="38">
        <v>2064</v>
      </c>
      <c r="E76" s="39"/>
    </row>
    <row r="77" spans="1:5">
      <c r="A77" s="35">
        <f t="shared" si="0"/>
        <v>65</v>
      </c>
      <c r="B77" s="36" t="s">
        <v>2044</v>
      </c>
      <c r="C77" s="37" t="s">
        <v>2045</v>
      </c>
      <c r="D77" s="38">
        <v>2065</v>
      </c>
      <c r="E77" s="39"/>
    </row>
    <row r="78" spans="1:5">
      <c r="A78" s="35">
        <f t="shared" si="0"/>
        <v>66</v>
      </c>
      <c r="B78" s="36" t="s">
        <v>2046</v>
      </c>
      <c r="C78" s="37" t="s">
        <v>2047</v>
      </c>
      <c r="D78" s="38">
        <v>2066</v>
      </c>
      <c r="E78" s="39"/>
    </row>
    <row r="79" spans="1:5">
      <c r="A79" s="35">
        <f t="shared" ref="A79:A142" si="1">A78+1</f>
        <v>67</v>
      </c>
      <c r="B79" s="36" t="s">
        <v>2048</v>
      </c>
      <c r="C79" s="37" t="s">
        <v>2049</v>
      </c>
      <c r="D79" s="38">
        <v>2067</v>
      </c>
      <c r="E79" s="39"/>
    </row>
    <row r="80" spans="1:5" ht="25.5">
      <c r="A80" s="35">
        <f t="shared" si="1"/>
        <v>68</v>
      </c>
      <c r="B80" s="36" t="s">
        <v>2050</v>
      </c>
      <c r="C80" s="37" t="s">
        <v>2051</v>
      </c>
      <c r="D80" s="38">
        <v>2068</v>
      </c>
      <c r="E80" s="39"/>
    </row>
    <row r="81" spans="1:5" ht="25.5">
      <c r="A81" s="35">
        <f t="shared" si="1"/>
        <v>69</v>
      </c>
      <c r="B81" s="36" t="s">
        <v>2052</v>
      </c>
      <c r="C81" s="37" t="s">
        <v>2053</v>
      </c>
      <c r="D81" s="38">
        <v>2069</v>
      </c>
      <c r="E81" s="39"/>
    </row>
    <row r="82" spans="1:5">
      <c r="A82" s="35">
        <f t="shared" si="1"/>
        <v>70</v>
      </c>
      <c r="B82" s="36" t="s">
        <v>2054</v>
      </c>
      <c r="C82" s="37" t="s">
        <v>2055</v>
      </c>
      <c r="D82" s="38">
        <v>2070</v>
      </c>
      <c r="E82" s="39"/>
    </row>
    <row r="83" spans="1:5">
      <c r="A83" s="35">
        <f t="shared" si="1"/>
        <v>71</v>
      </c>
      <c r="B83" s="36" t="s">
        <v>2056</v>
      </c>
      <c r="C83" s="37" t="s">
        <v>2057</v>
      </c>
      <c r="D83" s="38">
        <v>2071</v>
      </c>
      <c r="E83" s="39"/>
    </row>
    <row r="84" spans="1:5">
      <c r="A84" s="35">
        <f t="shared" si="1"/>
        <v>72</v>
      </c>
      <c r="B84" s="36" t="s">
        <v>2058</v>
      </c>
      <c r="C84" s="37" t="s">
        <v>2059</v>
      </c>
      <c r="D84" s="38">
        <v>2072</v>
      </c>
      <c r="E84" s="39"/>
    </row>
    <row r="85" spans="1:5">
      <c r="A85" s="35">
        <f t="shared" si="1"/>
        <v>73</v>
      </c>
      <c r="B85" s="36" t="s">
        <v>2060</v>
      </c>
      <c r="C85" s="37" t="s">
        <v>2061</v>
      </c>
      <c r="D85" s="38">
        <v>2073</v>
      </c>
      <c r="E85" s="39"/>
    </row>
    <row r="86" spans="1:5">
      <c r="A86" s="35">
        <f t="shared" si="1"/>
        <v>74</v>
      </c>
      <c r="B86" s="36" t="s">
        <v>2062</v>
      </c>
      <c r="C86" s="37" t="s">
        <v>2063</v>
      </c>
      <c r="D86" s="38">
        <v>2074</v>
      </c>
      <c r="E86" s="39"/>
    </row>
    <row r="87" spans="1:5">
      <c r="A87" s="35">
        <f t="shared" si="1"/>
        <v>75</v>
      </c>
      <c r="B87" s="36" t="s">
        <v>2064</v>
      </c>
      <c r="C87" s="37" t="s">
        <v>2065</v>
      </c>
      <c r="D87" s="38">
        <v>2075</v>
      </c>
      <c r="E87" s="39"/>
    </row>
    <row r="88" spans="1:5" ht="25.5">
      <c r="A88" s="35">
        <f t="shared" si="1"/>
        <v>76</v>
      </c>
      <c r="B88" s="36" t="s">
        <v>57</v>
      </c>
      <c r="C88" s="37" t="s">
        <v>58</v>
      </c>
      <c r="D88" s="38">
        <v>2076</v>
      </c>
      <c r="E88" s="39"/>
    </row>
    <row r="89" spans="1:5" ht="25.5">
      <c r="A89" s="35">
        <f t="shared" si="1"/>
        <v>77</v>
      </c>
      <c r="B89" s="36" t="s">
        <v>59</v>
      </c>
      <c r="C89" s="37" t="s">
        <v>60</v>
      </c>
      <c r="D89" s="38">
        <v>2077</v>
      </c>
      <c r="E89" s="39"/>
    </row>
    <row r="90" spans="1:5">
      <c r="A90" s="35">
        <f t="shared" si="1"/>
        <v>78</v>
      </c>
      <c r="B90" s="36" t="s">
        <v>61</v>
      </c>
      <c r="C90" s="37" t="s">
        <v>62</v>
      </c>
      <c r="D90" s="38">
        <v>2078</v>
      </c>
      <c r="E90" s="39"/>
    </row>
    <row r="91" spans="1:5">
      <c r="A91" s="35">
        <f t="shared" si="1"/>
        <v>79</v>
      </c>
      <c r="B91" s="36" t="s">
        <v>63</v>
      </c>
      <c r="C91" s="37" t="s">
        <v>64</v>
      </c>
      <c r="D91" s="38">
        <v>2079</v>
      </c>
      <c r="E91" s="39"/>
    </row>
    <row r="92" spans="1:5">
      <c r="A92" s="35">
        <f t="shared" si="1"/>
        <v>80</v>
      </c>
      <c r="B92" s="36" t="s">
        <v>65</v>
      </c>
      <c r="C92" s="37" t="s">
        <v>66</v>
      </c>
      <c r="D92" s="38">
        <v>2080</v>
      </c>
      <c r="E92" s="39"/>
    </row>
    <row r="93" spans="1:5">
      <c r="A93" s="35">
        <f t="shared" si="1"/>
        <v>81</v>
      </c>
      <c r="B93" s="36" t="s">
        <v>67</v>
      </c>
      <c r="C93" s="37" t="s">
        <v>68</v>
      </c>
      <c r="D93" s="38">
        <v>2081</v>
      </c>
      <c r="E93" s="39"/>
    </row>
    <row r="94" spans="1:5">
      <c r="A94" s="35">
        <f t="shared" si="1"/>
        <v>82</v>
      </c>
      <c r="B94" s="36" t="s">
        <v>69</v>
      </c>
      <c r="C94" s="37" t="s">
        <v>70</v>
      </c>
      <c r="D94" s="38">
        <v>2082</v>
      </c>
      <c r="E94" s="39"/>
    </row>
    <row r="95" spans="1:5">
      <c r="A95" s="35">
        <f t="shared" si="1"/>
        <v>83</v>
      </c>
      <c r="B95" s="36" t="s">
        <v>71</v>
      </c>
      <c r="C95" s="37" t="s">
        <v>72</v>
      </c>
      <c r="D95" s="38">
        <v>2083</v>
      </c>
      <c r="E95" s="39"/>
    </row>
    <row r="96" spans="1:5">
      <c r="A96" s="35">
        <f t="shared" si="1"/>
        <v>84</v>
      </c>
      <c r="B96" s="36" t="s">
        <v>73</v>
      </c>
      <c r="C96" s="37" t="s">
        <v>74</v>
      </c>
      <c r="D96" s="38">
        <v>2084</v>
      </c>
      <c r="E96" s="39"/>
    </row>
    <row r="97" spans="1:5">
      <c r="A97" s="35">
        <f t="shared" si="1"/>
        <v>85</v>
      </c>
      <c r="B97" s="36" t="s">
        <v>75</v>
      </c>
      <c r="C97" s="37" t="s">
        <v>76</v>
      </c>
      <c r="D97" s="38">
        <v>2085</v>
      </c>
      <c r="E97" s="39"/>
    </row>
    <row r="98" spans="1:5" ht="25.5">
      <c r="A98" s="35">
        <f t="shared" si="1"/>
        <v>86</v>
      </c>
      <c r="B98" s="36" t="s">
        <v>77</v>
      </c>
      <c r="C98" s="37" t="s">
        <v>78</v>
      </c>
      <c r="D98" s="38">
        <v>2086</v>
      </c>
      <c r="E98" s="39"/>
    </row>
    <row r="99" spans="1:5">
      <c r="A99" s="35">
        <f t="shared" si="1"/>
        <v>87</v>
      </c>
      <c r="B99" s="36" t="s">
        <v>79</v>
      </c>
      <c r="C99" s="37" t="s">
        <v>80</v>
      </c>
      <c r="D99" s="38">
        <v>2087</v>
      </c>
      <c r="E99" s="39"/>
    </row>
    <row r="100" spans="1:5">
      <c r="A100" s="35">
        <f t="shared" si="1"/>
        <v>88</v>
      </c>
      <c r="B100" s="36" t="s">
        <v>81</v>
      </c>
      <c r="C100" s="37" t="s">
        <v>82</v>
      </c>
      <c r="D100" s="38">
        <v>2088</v>
      </c>
      <c r="E100" s="39"/>
    </row>
    <row r="101" spans="1:5">
      <c r="A101" s="35">
        <f t="shared" si="1"/>
        <v>89</v>
      </c>
      <c r="B101" s="36" t="s">
        <v>83</v>
      </c>
      <c r="C101" s="37" t="s">
        <v>84</v>
      </c>
      <c r="D101" s="38">
        <v>2089</v>
      </c>
      <c r="E101" s="39"/>
    </row>
    <row r="102" spans="1:5">
      <c r="A102" s="35">
        <f t="shared" si="1"/>
        <v>90</v>
      </c>
      <c r="B102" s="36" t="s">
        <v>85</v>
      </c>
      <c r="C102" s="37" t="s">
        <v>86</v>
      </c>
      <c r="D102" s="38">
        <v>2090</v>
      </c>
      <c r="E102" s="39"/>
    </row>
    <row r="103" spans="1:5">
      <c r="A103" s="35">
        <f t="shared" si="1"/>
        <v>91</v>
      </c>
      <c r="B103" s="36" t="s">
        <v>87</v>
      </c>
      <c r="C103" s="37" t="s">
        <v>88</v>
      </c>
      <c r="D103" s="38">
        <v>2091</v>
      </c>
      <c r="E103" s="39"/>
    </row>
    <row r="104" spans="1:5">
      <c r="A104" s="35">
        <f t="shared" si="1"/>
        <v>92</v>
      </c>
      <c r="B104" s="36" t="s">
        <v>89</v>
      </c>
      <c r="C104" s="37" t="s">
        <v>90</v>
      </c>
      <c r="D104" s="38">
        <v>2092</v>
      </c>
      <c r="E104" s="39"/>
    </row>
    <row r="105" spans="1:5">
      <c r="A105" s="35">
        <f t="shared" si="1"/>
        <v>93</v>
      </c>
      <c r="B105" s="36" t="s">
        <v>91</v>
      </c>
      <c r="C105" s="37" t="s">
        <v>92</v>
      </c>
      <c r="D105" s="38">
        <v>2093</v>
      </c>
      <c r="E105" s="39"/>
    </row>
    <row r="106" spans="1:5">
      <c r="A106" s="35">
        <f t="shared" si="1"/>
        <v>94</v>
      </c>
      <c r="B106" s="36" t="s">
        <v>93</v>
      </c>
      <c r="C106" s="37" t="s">
        <v>94</v>
      </c>
      <c r="D106" s="38">
        <v>2094</v>
      </c>
      <c r="E106" s="39"/>
    </row>
    <row r="107" spans="1:5" ht="25.5">
      <c r="A107" s="35">
        <f t="shared" si="1"/>
        <v>95</v>
      </c>
      <c r="B107" s="36" t="s">
        <v>95</v>
      </c>
      <c r="C107" s="37" t="s">
        <v>96</v>
      </c>
      <c r="D107" s="38">
        <v>2095</v>
      </c>
      <c r="E107" s="39"/>
    </row>
    <row r="108" spans="1:5">
      <c r="A108" s="35">
        <f t="shared" si="1"/>
        <v>96</v>
      </c>
      <c r="B108" s="36" t="s">
        <v>97</v>
      </c>
      <c r="C108" s="37" t="s">
        <v>98</v>
      </c>
      <c r="D108" s="38">
        <v>2096</v>
      </c>
      <c r="E108" s="39"/>
    </row>
    <row r="109" spans="1:5">
      <c r="A109" s="35">
        <f t="shared" si="1"/>
        <v>97</v>
      </c>
      <c r="B109" s="36" t="s">
        <v>99</v>
      </c>
      <c r="C109" s="37" t="s">
        <v>100</v>
      </c>
      <c r="D109" s="38">
        <v>2097</v>
      </c>
      <c r="E109" s="39"/>
    </row>
    <row r="110" spans="1:5">
      <c r="A110" s="35">
        <f t="shared" si="1"/>
        <v>98</v>
      </c>
      <c r="B110" s="36" t="s">
        <v>101</v>
      </c>
      <c r="C110" s="37" t="s">
        <v>946</v>
      </c>
      <c r="D110" s="38">
        <v>2098</v>
      </c>
      <c r="E110" s="39"/>
    </row>
    <row r="111" spans="1:5">
      <c r="A111" s="35">
        <f t="shared" si="1"/>
        <v>99</v>
      </c>
      <c r="B111" s="36" t="s">
        <v>947</v>
      </c>
      <c r="C111" s="37" t="s">
        <v>948</v>
      </c>
      <c r="D111" s="38">
        <v>2099</v>
      </c>
      <c r="E111" s="39"/>
    </row>
    <row r="112" spans="1:5">
      <c r="A112" s="35">
        <f t="shared" si="1"/>
        <v>100</v>
      </c>
      <c r="B112" s="36" t="s">
        <v>949</v>
      </c>
      <c r="C112" s="37" t="s">
        <v>950</v>
      </c>
      <c r="D112" s="38">
        <v>2100</v>
      </c>
      <c r="E112" s="39"/>
    </row>
    <row r="113" spans="1:5">
      <c r="A113" s="35">
        <f t="shared" si="1"/>
        <v>101</v>
      </c>
      <c r="B113" s="36" t="s">
        <v>951</v>
      </c>
      <c r="C113" s="37" t="s">
        <v>952</v>
      </c>
      <c r="D113" s="38">
        <v>2101</v>
      </c>
      <c r="E113" s="39"/>
    </row>
    <row r="114" spans="1:5">
      <c r="A114" s="35">
        <f t="shared" si="1"/>
        <v>102</v>
      </c>
      <c r="B114" s="36" t="s">
        <v>953</v>
      </c>
      <c r="C114" s="37" t="s">
        <v>954</v>
      </c>
      <c r="D114" s="38">
        <v>2102</v>
      </c>
      <c r="E114" s="39"/>
    </row>
    <row r="115" spans="1:5">
      <c r="A115" s="35">
        <f t="shared" si="1"/>
        <v>103</v>
      </c>
      <c r="B115" s="36" t="s">
        <v>955</v>
      </c>
      <c r="C115" s="37" t="s">
        <v>956</v>
      </c>
      <c r="D115" s="38">
        <v>2103</v>
      </c>
      <c r="E115" s="39"/>
    </row>
    <row r="116" spans="1:5">
      <c r="A116" s="35">
        <f t="shared" si="1"/>
        <v>104</v>
      </c>
      <c r="B116" s="36" t="s">
        <v>957</v>
      </c>
      <c r="C116" s="37" t="s">
        <v>958</v>
      </c>
      <c r="D116" s="38">
        <v>2104</v>
      </c>
      <c r="E116" s="39"/>
    </row>
    <row r="117" spans="1:5">
      <c r="A117" s="35">
        <f t="shared" si="1"/>
        <v>105</v>
      </c>
      <c r="B117" s="36" t="s">
        <v>959</v>
      </c>
      <c r="C117" s="37" t="s">
        <v>960</v>
      </c>
      <c r="D117" s="38">
        <v>2105</v>
      </c>
      <c r="E117" s="39"/>
    </row>
    <row r="118" spans="1:5">
      <c r="A118" s="35">
        <f t="shared" si="1"/>
        <v>106</v>
      </c>
      <c r="B118" s="36" t="s">
        <v>961</v>
      </c>
      <c r="C118" s="37" t="s">
        <v>962</v>
      </c>
      <c r="D118" s="38">
        <v>2106</v>
      </c>
      <c r="E118" s="39"/>
    </row>
    <row r="119" spans="1:5" ht="25.5">
      <c r="A119" s="35">
        <f t="shared" si="1"/>
        <v>107</v>
      </c>
      <c r="B119" s="36" t="s">
        <v>963</v>
      </c>
      <c r="C119" s="37" t="s">
        <v>964</v>
      </c>
      <c r="D119" s="38">
        <v>2107</v>
      </c>
      <c r="E119" s="39"/>
    </row>
    <row r="120" spans="1:5">
      <c r="A120" s="35">
        <f t="shared" si="1"/>
        <v>108</v>
      </c>
      <c r="B120" s="36" t="s">
        <v>965</v>
      </c>
      <c r="C120" s="37" t="s">
        <v>966</v>
      </c>
      <c r="D120" s="38">
        <v>2108</v>
      </c>
      <c r="E120" s="39"/>
    </row>
    <row r="121" spans="1:5">
      <c r="A121" s="35">
        <f t="shared" si="1"/>
        <v>109</v>
      </c>
      <c r="B121" s="36" t="s">
        <v>967</v>
      </c>
      <c r="C121" s="37" t="s">
        <v>968</v>
      </c>
      <c r="D121" s="38">
        <v>2109</v>
      </c>
      <c r="E121" s="39"/>
    </row>
    <row r="122" spans="1:5">
      <c r="A122" s="35">
        <f t="shared" si="1"/>
        <v>110</v>
      </c>
      <c r="B122" s="36" t="s">
        <v>969</v>
      </c>
      <c r="C122" s="37" t="s">
        <v>970</v>
      </c>
      <c r="D122" s="38">
        <v>2110</v>
      </c>
      <c r="E122" s="39"/>
    </row>
    <row r="123" spans="1:5">
      <c r="A123" s="35">
        <f t="shared" si="1"/>
        <v>111</v>
      </c>
      <c r="B123" s="36" t="s">
        <v>971</v>
      </c>
      <c r="C123" s="37" t="s">
        <v>972</v>
      </c>
      <c r="D123" s="38">
        <v>2111</v>
      </c>
      <c r="E123" s="39"/>
    </row>
    <row r="124" spans="1:5">
      <c r="A124" s="35">
        <f t="shared" si="1"/>
        <v>112</v>
      </c>
      <c r="B124" s="36" t="s">
        <v>973</v>
      </c>
      <c r="C124" s="37" t="s">
        <v>974</v>
      </c>
      <c r="D124" s="38">
        <v>2112</v>
      </c>
      <c r="E124" s="39"/>
    </row>
    <row r="125" spans="1:5">
      <c r="A125" s="35">
        <f t="shared" si="1"/>
        <v>113</v>
      </c>
      <c r="B125" s="36" t="s">
        <v>975</v>
      </c>
      <c r="C125" s="37" t="s">
        <v>976</v>
      </c>
      <c r="D125" s="38">
        <v>2113</v>
      </c>
      <c r="E125" s="39"/>
    </row>
    <row r="126" spans="1:5" ht="25.5">
      <c r="A126" s="35">
        <f t="shared" si="1"/>
        <v>114</v>
      </c>
      <c r="B126" s="36" t="s">
        <v>977</v>
      </c>
      <c r="C126" s="37" t="s">
        <v>978</v>
      </c>
      <c r="D126" s="38">
        <v>2114</v>
      </c>
      <c r="E126" s="39"/>
    </row>
    <row r="127" spans="1:5">
      <c r="A127" s="35">
        <f t="shared" si="1"/>
        <v>115</v>
      </c>
      <c r="B127" s="36" t="s">
        <v>979</v>
      </c>
      <c r="C127" s="37" t="s">
        <v>980</v>
      </c>
      <c r="D127" s="38">
        <v>2115</v>
      </c>
      <c r="E127" s="39"/>
    </row>
    <row r="128" spans="1:5">
      <c r="A128" s="35">
        <f t="shared" si="1"/>
        <v>116</v>
      </c>
      <c r="B128" s="36" t="s">
        <v>981</v>
      </c>
      <c r="C128" s="37" t="s">
        <v>982</v>
      </c>
      <c r="D128" s="38">
        <v>2116</v>
      </c>
      <c r="E128" s="39"/>
    </row>
    <row r="129" spans="1:5" ht="25.5">
      <c r="A129" s="35">
        <f t="shared" si="1"/>
        <v>117</v>
      </c>
      <c r="B129" s="36" t="s">
        <v>983</v>
      </c>
      <c r="C129" s="37" t="s">
        <v>984</v>
      </c>
      <c r="D129" s="38">
        <v>2117</v>
      </c>
      <c r="E129" s="39"/>
    </row>
    <row r="130" spans="1:5" ht="25.5">
      <c r="A130" s="35">
        <f t="shared" si="1"/>
        <v>118</v>
      </c>
      <c r="B130" s="36" t="s">
        <v>985</v>
      </c>
      <c r="C130" s="37" t="s">
        <v>986</v>
      </c>
      <c r="D130" s="38">
        <v>2118</v>
      </c>
      <c r="E130" s="39"/>
    </row>
    <row r="131" spans="1:5">
      <c r="A131" s="35">
        <f t="shared" si="1"/>
        <v>119</v>
      </c>
      <c r="B131" s="36" t="s">
        <v>987</v>
      </c>
      <c r="C131" s="37" t="s">
        <v>988</v>
      </c>
      <c r="D131" s="38">
        <v>2119</v>
      </c>
      <c r="E131" s="39"/>
    </row>
    <row r="132" spans="1:5">
      <c r="A132" s="35">
        <f t="shared" si="1"/>
        <v>120</v>
      </c>
      <c r="B132" s="36" t="s">
        <v>989</v>
      </c>
      <c r="C132" s="37" t="s">
        <v>990</v>
      </c>
      <c r="D132" s="38">
        <v>2120</v>
      </c>
      <c r="E132" s="39"/>
    </row>
    <row r="133" spans="1:5">
      <c r="A133" s="35">
        <f t="shared" si="1"/>
        <v>121</v>
      </c>
      <c r="B133" s="36" t="s">
        <v>991</v>
      </c>
      <c r="C133" s="37" t="s">
        <v>992</v>
      </c>
      <c r="D133" s="38">
        <v>2121</v>
      </c>
      <c r="E133" s="39"/>
    </row>
    <row r="134" spans="1:5">
      <c r="A134" s="35">
        <f t="shared" si="1"/>
        <v>122</v>
      </c>
      <c r="B134" s="36" t="s">
        <v>993</v>
      </c>
      <c r="C134" s="37" t="s">
        <v>994</v>
      </c>
      <c r="D134" s="38">
        <v>2122</v>
      </c>
      <c r="E134" s="39"/>
    </row>
    <row r="135" spans="1:5">
      <c r="A135" s="35">
        <f t="shared" si="1"/>
        <v>123</v>
      </c>
      <c r="B135" s="36" t="s">
        <v>995</v>
      </c>
      <c r="C135" s="37" t="s">
        <v>996</v>
      </c>
      <c r="D135" s="38">
        <v>2123</v>
      </c>
      <c r="E135" s="39"/>
    </row>
    <row r="136" spans="1:5">
      <c r="A136" s="35">
        <f t="shared" si="1"/>
        <v>124</v>
      </c>
      <c r="B136" s="36" t="s">
        <v>997</v>
      </c>
      <c r="C136" s="37" t="s">
        <v>998</v>
      </c>
      <c r="D136" s="38">
        <v>2124</v>
      </c>
      <c r="E136" s="39"/>
    </row>
    <row r="137" spans="1:5">
      <c r="A137" s="35">
        <f t="shared" si="1"/>
        <v>125</v>
      </c>
      <c r="B137" s="36" t="s">
        <v>194</v>
      </c>
      <c r="C137" s="37" t="s">
        <v>195</v>
      </c>
      <c r="D137" s="38">
        <v>2125</v>
      </c>
      <c r="E137" s="39"/>
    </row>
    <row r="138" spans="1:5">
      <c r="A138" s="35">
        <f t="shared" si="1"/>
        <v>126</v>
      </c>
      <c r="B138" s="36" t="s">
        <v>196</v>
      </c>
      <c r="C138" s="37" t="s">
        <v>197</v>
      </c>
      <c r="D138" s="38">
        <v>2126</v>
      </c>
      <c r="E138" s="39"/>
    </row>
    <row r="139" spans="1:5">
      <c r="A139" s="35">
        <f t="shared" si="1"/>
        <v>127</v>
      </c>
      <c r="B139" s="36" t="s">
        <v>198</v>
      </c>
      <c r="C139" s="37" t="s">
        <v>199</v>
      </c>
      <c r="D139" s="38">
        <v>2127</v>
      </c>
      <c r="E139" s="39"/>
    </row>
    <row r="140" spans="1:5">
      <c r="A140" s="35">
        <f t="shared" si="1"/>
        <v>128</v>
      </c>
      <c r="B140" s="36" t="s">
        <v>200</v>
      </c>
      <c r="C140" s="37" t="s">
        <v>201</v>
      </c>
      <c r="D140" s="38">
        <v>2128</v>
      </c>
      <c r="E140" s="39"/>
    </row>
    <row r="141" spans="1:5">
      <c r="A141" s="35">
        <f t="shared" si="1"/>
        <v>129</v>
      </c>
      <c r="B141" s="36" t="s">
        <v>202</v>
      </c>
      <c r="C141" s="37" t="s">
        <v>203</v>
      </c>
      <c r="D141" s="38">
        <v>2129</v>
      </c>
      <c r="E141" s="39"/>
    </row>
    <row r="142" spans="1:5">
      <c r="A142" s="35">
        <f t="shared" si="1"/>
        <v>130</v>
      </c>
      <c r="B142" s="36" t="s">
        <v>204</v>
      </c>
      <c r="C142" s="37" t="s">
        <v>205</v>
      </c>
      <c r="D142" s="38">
        <v>2130</v>
      </c>
      <c r="E142" s="39"/>
    </row>
    <row r="143" spans="1:5">
      <c r="A143" s="35">
        <f t="shared" ref="A143:A206" si="2">A142+1</f>
        <v>131</v>
      </c>
      <c r="B143" s="36" t="s">
        <v>206</v>
      </c>
      <c r="C143" s="37" t="s">
        <v>207</v>
      </c>
      <c r="D143" s="38">
        <v>2131</v>
      </c>
      <c r="E143" s="39"/>
    </row>
    <row r="144" spans="1:5">
      <c r="A144" s="35">
        <f t="shared" si="2"/>
        <v>132</v>
      </c>
      <c r="B144" s="36" t="s">
        <v>208</v>
      </c>
      <c r="C144" s="37" t="s">
        <v>209</v>
      </c>
      <c r="D144" s="38">
        <v>2132</v>
      </c>
      <c r="E144" s="39"/>
    </row>
    <row r="145" spans="1:5">
      <c r="A145" s="35">
        <f t="shared" si="2"/>
        <v>133</v>
      </c>
      <c r="B145" s="36" t="s">
        <v>210</v>
      </c>
      <c r="C145" s="37" t="s">
        <v>211</v>
      </c>
      <c r="D145" s="38">
        <v>2133</v>
      </c>
      <c r="E145" s="39"/>
    </row>
    <row r="146" spans="1:5">
      <c r="A146" s="35">
        <f t="shared" si="2"/>
        <v>134</v>
      </c>
      <c r="B146" s="36" t="s">
        <v>212</v>
      </c>
      <c r="C146" s="37" t="s">
        <v>213</v>
      </c>
      <c r="D146" s="38">
        <v>2134</v>
      </c>
      <c r="E146" s="39"/>
    </row>
    <row r="147" spans="1:5">
      <c r="A147" s="35">
        <f t="shared" si="2"/>
        <v>135</v>
      </c>
      <c r="B147" s="36" t="s">
        <v>214</v>
      </c>
      <c r="C147" s="37" t="s">
        <v>215</v>
      </c>
      <c r="D147" s="38">
        <v>2135</v>
      </c>
      <c r="E147" s="39"/>
    </row>
    <row r="148" spans="1:5">
      <c r="A148" s="35">
        <f t="shared" si="2"/>
        <v>136</v>
      </c>
      <c r="B148" s="36" t="s">
        <v>216</v>
      </c>
      <c r="C148" s="37" t="s">
        <v>217</v>
      </c>
      <c r="D148" s="38">
        <v>2136</v>
      </c>
      <c r="E148" s="39"/>
    </row>
    <row r="149" spans="1:5" ht="25.5">
      <c r="A149" s="35">
        <f t="shared" si="2"/>
        <v>137</v>
      </c>
      <c r="B149" s="36" t="s">
        <v>218</v>
      </c>
      <c r="C149" s="37" t="s">
        <v>219</v>
      </c>
      <c r="D149" s="38">
        <v>2137</v>
      </c>
      <c r="E149" s="39"/>
    </row>
    <row r="150" spans="1:5">
      <c r="A150" s="35">
        <f t="shared" si="2"/>
        <v>138</v>
      </c>
      <c r="B150" s="36" t="s">
        <v>220</v>
      </c>
      <c r="C150" s="37" t="s">
        <v>221</v>
      </c>
      <c r="D150" s="38">
        <v>2138</v>
      </c>
      <c r="E150" s="39"/>
    </row>
    <row r="151" spans="1:5">
      <c r="A151" s="35">
        <f t="shared" si="2"/>
        <v>139</v>
      </c>
      <c r="B151" s="36" t="s">
        <v>222</v>
      </c>
      <c r="C151" s="37" t="s">
        <v>223</v>
      </c>
      <c r="D151" s="38">
        <v>2139</v>
      </c>
      <c r="E151" s="39"/>
    </row>
    <row r="152" spans="1:5">
      <c r="A152" s="35">
        <f t="shared" si="2"/>
        <v>140</v>
      </c>
      <c r="B152" s="36" t="s">
        <v>224</v>
      </c>
      <c r="C152" s="37" t="s">
        <v>225</v>
      </c>
      <c r="D152" s="38">
        <v>2140</v>
      </c>
      <c r="E152" s="39"/>
    </row>
    <row r="153" spans="1:5">
      <c r="A153" s="35">
        <f t="shared" si="2"/>
        <v>141</v>
      </c>
      <c r="B153" s="36" t="s">
        <v>226</v>
      </c>
      <c r="C153" s="37" t="s">
        <v>227</v>
      </c>
      <c r="D153" s="38">
        <v>2141</v>
      </c>
      <c r="E153" s="39"/>
    </row>
    <row r="154" spans="1:5">
      <c r="A154" s="35">
        <f t="shared" si="2"/>
        <v>142</v>
      </c>
      <c r="B154" s="36" t="s">
        <v>228</v>
      </c>
      <c r="C154" s="37" t="s">
        <v>229</v>
      </c>
      <c r="D154" s="38">
        <v>2142</v>
      </c>
      <c r="E154" s="39"/>
    </row>
    <row r="155" spans="1:5">
      <c r="A155" s="35">
        <f t="shared" si="2"/>
        <v>143</v>
      </c>
      <c r="B155" s="36" t="s">
        <v>230</v>
      </c>
      <c r="C155" s="37" t="s">
        <v>231</v>
      </c>
      <c r="D155" s="38">
        <v>2143</v>
      </c>
      <c r="E155" s="39"/>
    </row>
    <row r="156" spans="1:5">
      <c r="A156" s="35">
        <f t="shared" si="2"/>
        <v>144</v>
      </c>
      <c r="B156" s="36" t="s">
        <v>232</v>
      </c>
      <c r="C156" s="37" t="s">
        <v>233</v>
      </c>
      <c r="D156" s="38">
        <v>2144</v>
      </c>
      <c r="E156" s="39"/>
    </row>
    <row r="157" spans="1:5">
      <c r="A157" s="35">
        <f t="shared" si="2"/>
        <v>145</v>
      </c>
      <c r="B157" s="36" t="s">
        <v>234</v>
      </c>
      <c r="C157" s="37" t="s">
        <v>235</v>
      </c>
      <c r="D157" s="38">
        <v>2145</v>
      </c>
      <c r="E157" s="39"/>
    </row>
    <row r="158" spans="1:5">
      <c r="A158" s="35">
        <f t="shared" si="2"/>
        <v>146</v>
      </c>
      <c r="B158" s="36" t="s">
        <v>236</v>
      </c>
      <c r="C158" s="37" t="s">
        <v>237</v>
      </c>
      <c r="D158" s="38">
        <v>2146</v>
      </c>
      <c r="E158" s="39"/>
    </row>
    <row r="159" spans="1:5" ht="25.5">
      <c r="A159" s="35">
        <f t="shared" si="2"/>
        <v>147</v>
      </c>
      <c r="B159" s="36" t="s">
        <v>238</v>
      </c>
      <c r="C159" s="37" t="s">
        <v>239</v>
      </c>
      <c r="D159" s="38">
        <v>2147</v>
      </c>
      <c r="E159" s="39"/>
    </row>
    <row r="160" spans="1:5">
      <c r="A160" s="35">
        <f t="shared" si="2"/>
        <v>148</v>
      </c>
      <c r="B160" s="36" t="s">
        <v>240</v>
      </c>
      <c r="C160" s="37" t="s">
        <v>241</v>
      </c>
      <c r="D160" s="38">
        <v>2148</v>
      </c>
      <c r="E160" s="39"/>
    </row>
    <row r="161" spans="1:5">
      <c r="A161" s="35">
        <f t="shared" si="2"/>
        <v>149</v>
      </c>
      <c r="B161" s="36" t="s">
        <v>242</v>
      </c>
      <c r="C161" s="37" t="s">
        <v>243</v>
      </c>
      <c r="D161" s="38">
        <v>2149</v>
      </c>
      <c r="E161" s="39"/>
    </row>
    <row r="162" spans="1:5">
      <c r="A162" s="35">
        <f t="shared" si="2"/>
        <v>150</v>
      </c>
      <c r="B162" s="36" t="s">
        <v>244</v>
      </c>
      <c r="C162" s="37" t="s">
        <v>245</v>
      </c>
      <c r="D162" s="38">
        <v>2150</v>
      </c>
      <c r="E162" s="39"/>
    </row>
    <row r="163" spans="1:5" ht="25.5">
      <c r="A163" s="35">
        <f t="shared" si="2"/>
        <v>151</v>
      </c>
      <c r="B163" s="36" t="s">
        <v>246</v>
      </c>
      <c r="C163" s="37" t="s">
        <v>247</v>
      </c>
      <c r="D163" s="38">
        <v>2151</v>
      </c>
      <c r="E163" s="39"/>
    </row>
    <row r="164" spans="1:5">
      <c r="A164" s="35">
        <f t="shared" si="2"/>
        <v>152</v>
      </c>
      <c r="B164" s="36" t="s">
        <v>248</v>
      </c>
      <c r="C164" s="37" t="s">
        <v>249</v>
      </c>
      <c r="D164" s="38">
        <v>2152</v>
      </c>
      <c r="E164" s="39"/>
    </row>
    <row r="165" spans="1:5">
      <c r="A165" s="35">
        <f t="shared" si="2"/>
        <v>153</v>
      </c>
      <c r="B165" s="36" t="s">
        <v>250</v>
      </c>
      <c r="C165" s="37" t="s">
        <v>251</v>
      </c>
      <c r="D165" s="38">
        <v>2153</v>
      </c>
      <c r="E165" s="39"/>
    </row>
    <row r="166" spans="1:5">
      <c r="A166" s="35">
        <f t="shared" si="2"/>
        <v>154</v>
      </c>
      <c r="B166" s="36" t="s">
        <v>252</v>
      </c>
      <c r="C166" s="37" t="s">
        <v>253</v>
      </c>
      <c r="D166" s="38">
        <v>2154</v>
      </c>
      <c r="E166" s="39"/>
    </row>
    <row r="167" spans="1:5">
      <c r="A167" s="35">
        <f t="shared" si="2"/>
        <v>155</v>
      </c>
      <c r="B167" s="36" t="s">
        <v>254</v>
      </c>
      <c r="C167" s="37" t="s">
        <v>255</v>
      </c>
      <c r="D167" s="38">
        <v>2155</v>
      </c>
      <c r="E167" s="39"/>
    </row>
    <row r="168" spans="1:5">
      <c r="A168" s="35">
        <f t="shared" si="2"/>
        <v>156</v>
      </c>
      <c r="B168" s="36" t="s">
        <v>256</v>
      </c>
      <c r="C168" s="37" t="s">
        <v>257</v>
      </c>
      <c r="D168" s="38">
        <v>2156</v>
      </c>
      <c r="E168" s="39"/>
    </row>
    <row r="169" spans="1:5" ht="25.5">
      <c r="A169" s="35">
        <f t="shared" si="2"/>
        <v>157</v>
      </c>
      <c r="B169" s="36" t="s">
        <v>258</v>
      </c>
      <c r="C169" s="37" t="s">
        <v>1065</v>
      </c>
      <c r="D169" s="38">
        <v>2157</v>
      </c>
      <c r="E169" s="39"/>
    </row>
    <row r="170" spans="1:5">
      <c r="A170" s="35">
        <f t="shared" si="2"/>
        <v>158</v>
      </c>
      <c r="B170" s="36" t="s">
        <v>1066</v>
      </c>
      <c r="C170" s="37" t="s">
        <v>1067</v>
      </c>
      <c r="D170" s="38">
        <v>2158</v>
      </c>
      <c r="E170" s="39"/>
    </row>
    <row r="171" spans="1:5">
      <c r="A171" s="35">
        <f t="shared" si="2"/>
        <v>159</v>
      </c>
      <c r="B171" s="36" t="s">
        <v>1068</v>
      </c>
      <c r="C171" s="37" t="s">
        <v>1069</v>
      </c>
      <c r="D171" s="38">
        <v>2159</v>
      </c>
      <c r="E171" s="39"/>
    </row>
    <row r="172" spans="1:5" ht="25.5">
      <c r="A172" s="35">
        <f t="shared" si="2"/>
        <v>160</v>
      </c>
      <c r="B172" s="36" t="s">
        <v>1070</v>
      </c>
      <c r="C172" s="37" t="s">
        <v>1071</v>
      </c>
      <c r="D172" s="38">
        <v>2160</v>
      </c>
      <c r="E172" s="39"/>
    </row>
    <row r="173" spans="1:5" ht="25.5">
      <c r="A173" s="35">
        <f t="shared" si="2"/>
        <v>161</v>
      </c>
      <c r="B173" s="36" t="s">
        <v>1072</v>
      </c>
      <c r="C173" s="37" t="s">
        <v>1073</v>
      </c>
      <c r="D173" s="38">
        <v>2161</v>
      </c>
      <c r="E173" s="39"/>
    </row>
    <row r="174" spans="1:5">
      <c r="A174" s="35">
        <f t="shared" si="2"/>
        <v>162</v>
      </c>
      <c r="B174" s="36" t="s">
        <v>1074</v>
      </c>
      <c r="C174" s="37" t="s">
        <v>1075</v>
      </c>
      <c r="D174" s="38">
        <v>2162</v>
      </c>
      <c r="E174" s="39"/>
    </row>
    <row r="175" spans="1:5">
      <c r="A175" s="35">
        <f t="shared" si="2"/>
        <v>163</v>
      </c>
      <c r="B175" s="36" t="s">
        <v>1076</v>
      </c>
      <c r="C175" s="37" t="s">
        <v>1077</v>
      </c>
      <c r="D175" s="38">
        <v>2163</v>
      </c>
      <c r="E175" s="39"/>
    </row>
    <row r="176" spans="1:5">
      <c r="A176" s="35">
        <f t="shared" si="2"/>
        <v>164</v>
      </c>
      <c r="B176" s="36" t="s">
        <v>1078</v>
      </c>
      <c r="C176" s="37" t="s">
        <v>1079</v>
      </c>
      <c r="D176" s="38">
        <v>2164</v>
      </c>
      <c r="E176" s="39"/>
    </row>
    <row r="177" spans="1:5">
      <c r="A177" s="35">
        <f t="shared" si="2"/>
        <v>165</v>
      </c>
      <c r="B177" s="36" t="s">
        <v>1080</v>
      </c>
      <c r="C177" s="37" t="s">
        <v>1081</v>
      </c>
      <c r="D177" s="38">
        <v>2165</v>
      </c>
      <c r="E177" s="39"/>
    </row>
    <row r="178" spans="1:5">
      <c r="A178" s="35">
        <f t="shared" si="2"/>
        <v>166</v>
      </c>
      <c r="B178" s="36" t="s">
        <v>1082</v>
      </c>
      <c r="C178" s="37" t="s">
        <v>1083</v>
      </c>
      <c r="D178" s="38">
        <v>2166</v>
      </c>
      <c r="E178" s="39"/>
    </row>
    <row r="179" spans="1:5">
      <c r="A179" s="35">
        <f t="shared" si="2"/>
        <v>167</v>
      </c>
      <c r="B179" s="36" t="s">
        <v>1084</v>
      </c>
      <c r="C179" s="37" t="s">
        <v>1085</v>
      </c>
      <c r="D179" s="38">
        <v>2167</v>
      </c>
      <c r="E179" s="39"/>
    </row>
    <row r="180" spans="1:5">
      <c r="A180" s="35">
        <f t="shared" si="2"/>
        <v>168</v>
      </c>
      <c r="B180" s="36" t="s">
        <v>1086</v>
      </c>
      <c r="C180" s="37" t="s">
        <v>1087</v>
      </c>
      <c r="D180" s="38">
        <v>2168</v>
      </c>
      <c r="E180" s="39"/>
    </row>
    <row r="181" spans="1:5">
      <c r="A181" s="35">
        <f t="shared" si="2"/>
        <v>169</v>
      </c>
      <c r="B181" s="36" t="s">
        <v>1088</v>
      </c>
      <c r="C181" s="37" t="s">
        <v>1089</v>
      </c>
      <c r="D181" s="38">
        <v>2169</v>
      </c>
      <c r="E181" s="39"/>
    </row>
    <row r="182" spans="1:5">
      <c r="A182" s="35">
        <f t="shared" si="2"/>
        <v>170</v>
      </c>
      <c r="B182" s="36" t="s">
        <v>1090</v>
      </c>
      <c r="C182" s="37" t="s">
        <v>1091</v>
      </c>
      <c r="D182" s="38">
        <v>2170</v>
      </c>
      <c r="E182" s="39"/>
    </row>
    <row r="183" spans="1:5">
      <c r="A183" s="35">
        <f t="shared" si="2"/>
        <v>171</v>
      </c>
      <c r="B183" s="36" t="s">
        <v>1092</v>
      </c>
      <c r="C183" s="37" t="s">
        <v>1093</v>
      </c>
      <c r="D183" s="38">
        <v>2171</v>
      </c>
      <c r="E183" s="39"/>
    </row>
    <row r="184" spans="1:5">
      <c r="A184" s="35">
        <f t="shared" si="2"/>
        <v>172</v>
      </c>
      <c r="B184" s="36" t="s">
        <v>1094</v>
      </c>
      <c r="C184" s="37" t="s">
        <v>1095</v>
      </c>
      <c r="D184" s="38">
        <v>2172</v>
      </c>
      <c r="E184" s="39"/>
    </row>
    <row r="185" spans="1:5">
      <c r="A185" s="35">
        <f t="shared" si="2"/>
        <v>173</v>
      </c>
      <c r="B185" s="36" t="s">
        <v>1096</v>
      </c>
      <c r="C185" s="37" t="s">
        <v>1097</v>
      </c>
      <c r="D185" s="38">
        <v>2173</v>
      </c>
      <c r="E185" s="39"/>
    </row>
    <row r="186" spans="1:5">
      <c r="A186" s="35">
        <f t="shared" si="2"/>
        <v>174</v>
      </c>
      <c r="B186" s="36" t="s">
        <v>1098</v>
      </c>
      <c r="C186" s="37" t="s">
        <v>1099</v>
      </c>
      <c r="D186" s="38">
        <v>2174</v>
      </c>
      <c r="E186" s="39"/>
    </row>
    <row r="187" spans="1:5">
      <c r="A187" s="35">
        <f t="shared" si="2"/>
        <v>175</v>
      </c>
      <c r="B187" s="36" t="s">
        <v>1100</v>
      </c>
      <c r="C187" s="37" t="s">
        <v>1101</v>
      </c>
      <c r="D187" s="38">
        <v>2175</v>
      </c>
      <c r="E187" s="39"/>
    </row>
    <row r="188" spans="1:5" ht="25.5">
      <c r="A188" s="35">
        <f t="shared" si="2"/>
        <v>176</v>
      </c>
      <c r="B188" s="36" t="s">
        <v>1102</v>
      </c>
      <c r="C188" s="37" t="s">
        <v>1103</v>
      </c>
      <c r="D188" s="38">
        <v>2176</v>
      </c>
      <c r="E188" s="39"/>
    </row>
    <row r="189" spans="1:5">
      <c r="A189" s="35">
        <f t="shared" si="2"/>
        <v>177</v>
      </c>
      <c r="B189" s="36" t="s">
        <v>1104</v>
      </c>
      <c r="C189" s="37" t="s">
        <v>1105</v>
      </c>
      <c r="D189" s="38">
        <v>2177</v>
      </c>
      <c r="E189" s="39"/>
    </row>
    <row r="190" spans="1:5" ht="25.5">
      <c r="A190" s="35">
        <f t="shared" si="2"/>
        <v>178</v>
      </c>
      <c r="B190" s="36" t="s">
        <v>1106</v>
      </c>
      <c r="C190" s="37" t="s">
        <v>1107</v>
      </c>
      <c r="D190" s="38">
        <v>2178</v>
      </c>
      <c r="E190" s="39"/>
    </row>
    <row r="191" spans="1:5">
      <c r="A191" s="35">
        <f t="shared" si="2"/>
        <v>179</v>
      </c>
      <c r="B191" s="36" t="s">
        <v>1108</v>
      </c>
      <c r="C191" s="37" t="s">
        <v>1109</v>
      </c>
      <c r="D191" s="38">
        <v>2179</v>
      </c>
      <c r="E191" s="39"/>
    </row>
    <row r="192" spans="1:5">
      <c r="A192" s="35">
        <f t="shared" si="2"/>
        <v>180</v>
      </c>
      <c r="B192" s="36" t="s">
        <v>1110</v>
      </c>
      <c r="C192" s="37" t="s">
        <v>1111</v>
      </c>
      <c r="D192" s="38">
        <v>2180</v>
      </c>
      <c r="E192" s="39"/>
    </row>
    <row r="193" spans="1:5">
      <c r="A193" s="35">
        <f t="shared" si="2"/>
        <v>181</v>
      </c>
      <c r="B193" s="36" t="s">
        <v>1112</v>
      </c>
      <c r="C193" s="37" t="s">
        <v>1113</v>
      </c>
      <c r="D193" s="38">
        <v>2181</v>
      </c>
      <c r="E193" s="39"/>
    </row>
    <row r="194" spans="1:5">
      <c r="A194" s="35">
        <f t="shared" si="2"/>
        <v>182</v>
      </c>
      <c r="B194" s="36" t="s">
        <v>1114</v>
      </c>
      <c r="C194" s="37" t="s">
        <v>1115</v>
      </c>
      <c r="D194" s="38">
        <v>2182</v>
      </c>
      <c r="E194" s="39"/>
    </row>
    <row r="195" spans="1:5">
      <c r="A195" s="35">
        <f t="shared" si="2"/>
        <v>183</v>
      </c>
      <c r="B195" s="36" t="s">
        <v>1116</v>
      </c>
      <c r="C195" s="37" t="s">
        <v>1117</v>
      </c>
      <c r="D195" s="38">
        <v>2183</v>
      </c>
      <c r="E195" s="39"/>
    </row>
    <row r="196" spans="1:5">
      <c r="A196" s="35">
        <f t="shared" si="2"/>
        <v>184</v>
      </c>
      <c r="B196" s="36" t="s">
        <v>1118</v>
      </c>
      <c r="C196" s="37" t="s">
        <v>1119</v>
      </c>
      <c r="D196" s="38">
        <v>2184</v>
      </c>
      <c r="E196" s="39"/>
    </row>
    <row r="197" spans="1:5">
      <c r="A197" s="35">
        <f t="shared" si="2"/>
        <v>185</v>
      </c>
      <c r="B197" s="36" t="s">
        <v>1120</v>
      </c>
      <c r="C197" s="37" t="s">
        <v>1121</v>
      </c>
      <c r="D197" s="38">
        <v>2185</v>
      </c>
      <c r="E197" s="39"/>
    </row>
    <row r="198" spans="1:5">
      <c r="A198" s="35">
        <f t="shared" si="2"/>
        <v>186</v>
      </c>
      <c r="B198" s="36" t="s">
        <v>1122</v>
      </c>
      <c r="C198" s="37" t="s">
        <v>1123</v>
      </c>
      <c r="D198" s="38">
        <v>2186</v>
      </c>
      <c r="E198" s="39"/>
    </row>
    <row r="199" spans="1:5">
      <c r="A199" s="35">
        <f t="shared" si="2"/>
        <v>187</v>
      </c>
      <c r="B199" s="36" t="s">
        <v>1124</v>
      </c>
      <c r="C199" s="37" t="s">
        <v>1125</v>
      </c>
      <c r="D199" s="38">
        <v>2187</v>
      </c>
      <c r="E199" s="39"/>
    </row>
    <row r="200" spans="1:5">
      <c r="A200" s="35">
        <f t="shared" si="2"/>
        <v>188</v>
      </c>
      <c r="B200" s="36" t="s">
        <v>1126</v>
      </c>
      <c r="C200" s="37" t="s">
        <v>1127</v>
      </c>
      <c r="D200" s="38">
        <v>2188</v>
      </c>
      <c r="E200" s="39"/>
    </row>
    <row r="201" spans="1:5">
      <c r="A201" s="35">
        <f t="shared" si="2"/>
        <v>189</v>
      </c>
      <c r="B201" s="36" t="s">
        <v>1128</v>
      </c>
      <c r="C201" s="37" t="s">
        <v>1129</v>
      </c>
      <c r="D201" s="38">
        <v>2189</v>
      </c>
      <c r="E201" s="39"/>
    </row>
    <row r="202" spans="1:5">
      <c r="A202" s="35">
        <f t="shared" si="2"/>
        <v>190</v>
      </c>
      <c r="B202" s="36" t="s">
        <v>1130</v>
      </c>
      <c r="C202" s="37" t="s">
        <v>1131</v>
      </c>
      <c r="D202" s="38">
        <v>2190</v>
      </c>
      <c r="E202" s="39"/>
    </row>
    <row r="203" spans="1:5">
      <c r="A203" s="35">
        <f t="shared" si="2"/>
        <v>191</v>
      </c>
      <c r="B203" s="36" t="s">
        <v>1132</v>
      </c>
      <c r="C203" s="37" t="s">
        <v>1133</v>
      </c>
      <c r="D203" s="38">
        <v>2191</v>
      </c>
      <c r="E203" s="39"/>
    </row>
    <row r="204" spans="1:5">
      <c r="A204" s="35">
        <f t="shared" si="2"/>
        <v>192</v>
      </c>
      <c r="B204" s="36" t="s">
        <v>1134</v>
      </c>
      <c r="C204" s="37" t="s">
        <v>259</v>
      </c>
      <c r="D204" s="38">
        <v>2192</v>
      </c>
      <c r="E204" s="39"/>
    </row>
    <row r="205" spans="1:5">
      <c r="A205" s="35">
        <f t="shared" si="2"/>
        <v>193</v>
      </c>
      <c r="B205" s="36" t="s">
        <v>260</v>
      </c>
      <c r="C205" s="37" t="s">
        <v>261</v>
      </c>
      <c r="D205" s="38">
        <v>2193</v>
      </c>
      <c r="E205" s="39"/>
    </row>
    <row r="206" spans="1:5">
      <c r="A206" s="35">
        <f t="shared" si="2"/>
        <v>194</v>
      </c>
      <c r="B206" s="36" t="s">
        <v>262</v>
      </c>
      <c r="C206" s="37" t="s">
        <v>263</v>
      </c>
      <c r="D206" s="38">
        <v>2194</v>
      </c>
      <c r="E206" s="39"/>
    </row>
    <row r="207" spans="1:5">
      <c r="A207" s="35">
        <f t="shared" ref="A207:A270" si="3">A206+1</f>
        <v>195</v>
      </c>
      <c r="B207" s="36" t="s">
        <v>264</v>
      </c>
      <c r="C207" s="37" t="s">
        <v>265</v>
      </c>
      <c r="D207" s="38">
        <v>2195</v>
      </c>
      <c r="E207" s="39"/>
    </row>
    <row r="208" spans="1:5">
      <c r="A208" s="35">
        <f t="shared" si="3"/>
        <v>196</v>
      </c>
      <c r="B208" s="36" t="s">
        <v>266</v>
      </c>
      <c r="C208" s="37" t="s">
        <v>267</v>
      </c>
      <c r="D208" s="38">
        <v>2196</v>
      </c>
      <c r="E208" s="39"/>
    </row>
    <row r="209" spans="1:5" ht="25.5">
      <c r="A209" s="35">
        <f t="shared" si="3"/>
        <v>197</v>
      </c>
      <c r="B209" s="36" t="s">
        <v>268</v>
      </c>
      <c r="C209" s="37" t="s">
        <v>269</v>
      </c>
      <c r="D209" s="38">
        <v>2197</v>
      </c>
      <c r="E209" s="39"/>
    </row>
    <row r="210" spans="1:5">
      <c r="A210" s="35">
        <f t="shared" si="3"/>
        <v>198</v>
      </c>
      <c r="B210" s="36" t="s">
        <v>270</v>
      </c>
      <c r="C210" s="37" t="s">
        <v>271</v>
      </c>
      <c r="D210" s="38">
        <v>2198</v>
      </c>
      <c r="E210" s="39"/>
    </row>
    <row r="211" spans="1:5" ht="25.5">
      <c r="A211" s="35">
        <f t="shared" si="3"/>
        <v>199</v>
      </c>
      <c r="B211" s="36" t="s">
        <v>272</v>
      </c>
      <c r="C211" s="37" t="s">
        <v>273</v>
      </c>
      <c r="D211" s="38">
        <v>2199</v>
      </c>
      <c r="E211" s="39"/>
    </row>
    <row r="212" spans="1:5">
      <c r="A212" s="35">
        <f t="shared" si="3"/>
        <v>200</v>
      </c>
      <c r="B212" s="36" t="s">
        <v>274</v>
      </c>
      <c r="C212" s="37" t="s">
        <v>275</v>
      </c>
      <c r="D212" s="38">
        <v>2200</v>
      </c>
      <c r="E212" s="39"/>
    </row>
    <row r="213" spans="1:5">
      <c r="A213" s="35">
        <f t="shared" si="3"/>
        <v>201</v>
      </c>
      <c r="B213" s="36" t="s">
        <v>276</v>
      </c>
      <c r="C213" s="37" t="s">
        <v>277</v>
      </c>
      <c r="D213" s="38">
        <v>2201</v>
      </c>
      <c r="E213" s="39"/>
    </row>
    <row r="214" spans="1:5">
      <c r="A214" s="35">
        <f t="shared" si="3"/>
        <v>202</v>
      </c>
      <c r="B214" s="36" t="s">
        <v>278</v>
      </c>
      <c r="C214" s="37" t="s">
        <v>279</v>
      </c>
      <c r="D214" s="38">
        <v>2202</v>
      </c>
      <c r="E214" s="39"/>
    </row>
    <row r="215" spans="1:5">
      <c r="A215" s="35">
        <f t="shared" si="3"/>
        <v>203</v>
      </c>
      <c r="B215" s="36" t="s">
        <v>280</v>
      </c>
      <c r="C215" s="37" t="s">
        <v>281</v>
      </c>
      <c r="D215" s="38">
        <v>2203</v>
      </c>
      <c r="E215" s="39"/>
    </row>
    <row r="216" spans="1:5">
      <c r="A216" s="35">
        <f t="shared" si="3"/>
        <v>204</v>
      </c>
      <c r="B216" s="36" t="s">
        <v>282</v>
      </c>
      <c r="C216" s="37" t="s">
        <v>283</v>
      </c>
      <c r="D216" s="38">
        <v>2204</v>
      </c>
      <c r="E216" s="39"/>
    </row>
    <row r="217" spans="1:5">
      <c r="A217" s="35">
        <f t="shared" si="3"/>
        <v>205</v>
      </c>
      <c r="B217" s="36" t="s">
        <v>284</v>
      </c>
      <c r="C217" s="37" t="s">
        <v>285</v>
      </c>
      <c r="D217" s="38">
        <v>2205</v>
      </c>
      <c r="E217" s="39"/>
    </row>
    <row r="218" spans="1:5">
      <c r="A218" s="35">
        <f t="shared" si="3"/>
        <v>206</v>
      </c>
      <c r="B218" s="36" t="s">
        <v>286</v>
      </c>
      <c r="C218" s="37" t="s">
        <v>287</v>
      </c>
      <c r="D218" s="38">
        <v>2206</v>
      </c>
      <c r="E218" s="39"/>
    </row>
    <row r="219" spans="1:5">
      <c r="A219" s="35">
        <f t="shared" si="3"/>
        <v>207</v>
      </c>
      <c r="B219" s="36" t="s">
        <v>288</v>
      </c>
      <c r="C219" s="37" t="s">
        <v>289</v>
      </c>
      <c r="D219" s="38">
        <v>2207</v>
      </c>
      <c r="E219" s="39"/>
    </row>
    <row r="220" spans="1:5">
      <c r="A220" s="35">
        <f t="shared" si="3"/>
        <v>208</v>
      </c>
      <c r="B220" s="36" t="s">
        <v>290</v>
      </c>
      <c r="C220" s="37" t="s">
        <v>291</v>
      </c>
      <c r="D220" s="38">
        <v>2208</v>
      </c>
      <c r="E220" s="39"/>
    </row>
    <row r="221" spans="1:5" ht="25.5">
      <c r="A221" s="35">
        <f t="shared" si="3"/>
        <v>209</v>
      </c>
      <c r="B221" s="36" t="s">
        <v>292</v>
      </c>
      <c r="C221" s="37" t="s">
        <v>293</v>
      </c>
      <c r="D221" s="38">
        <v>2209</v>
      </c>
      <c r="E221" s="39"/>
    </row>
    <row r="222" spans="1:5">
      <c r="A222" s="35">
        <f t="shared" si="3"/>
        <v>210</v>
      </c>
      <c r="B222" s="36" t="s">
        <v>294</v>
      </c>
      <c r="C222" s="37" t="s">
        <v>295</v>
      </c>
      <c r="D222" s="38">
        <v>2210</v>
      </c>
      <c r="E222" s="39"/>
    </row>
    <row r="223" spans="1:5">
      <c r="A223" s="35">
        <f t="shared" si="3"/>
        <v>211</v>
      </c>
      <c r="B223" s="36" t="s">
        <v>296</v>
      </c>
      <c r="C223" s="37" t="s">
        <v>297</v>
      </c>
      <c r="D223" s="38">
        <v>2211</v>
      </c>
      <c r="E223" s="39"/>
    </row>
    <row r="224" spans="1:5" ht="25.5">
      <c r="A224" s="35">
        <f t="shared" si="3"/>
        <v>212</v>
      </c>
      <c r="B224" s="36" t="s">
        <v>298</v>
      </c>
      <c r="C224" s="37" t="s">
        <v>299</v>
      </c>
      <c r="D224" s="38">
        <v>2212</v>
      </c>
      <c r="E224" s="39"/>
    </row>
    <row r="225" spans="1:5">
      <c r="A225" s="35">
        <f t="shared" si="3"/>
        <v>213</v>
      </c>
      <c r="B225" s="36" t="s">
        <v>300</v>
      </c>
      <c r="C225" s="37" t="s">
        <v>301</v>
      </c>
      <c r="D225" s="38">
        <v>2213</v>
      </c>
      <c r="E225" s="39"/>
    </row>
    <row r="226" spans="1:5">
      <c r="A226" s="35">
        <f t="shared" si="3"/>
        <v>214</v>
      </c>
      <c r="B226" s="36" t="s">
        <v>302</v>
      </c>
      <c r="C226" s="37" t="s">
        <v>303</v>
      </c>
      <c r="D226" s="38">
        <v>2214</v>
      </c>
      <c r="E226" s="39"/>
    </row>
    <row r="227" spans="1:5" ht="25.5">
      <c r="A227" s="35">
        <f t="shared" si="3"/>
        <v>215</v>
      </c>
      <c r="B227" s="36" t="s">
        <v>304</v>
      </c>
      <c r="C227" s="37" t="s">
        <v>305</v>
      </c>
      <c r="D227" s="38">
        <v>2215</v>
      </c>
      <c r="E227" s="39"/>
    </row>
    <row r="228" spans="1:5">
      <c r="A228" s="35">
        <f t="shared" si="3"/>
        <v>216</v>
      </c>
      <c r="B228" s="36" t="s">
        <v>306</v>
      </c>
      <c r="C228" s="37" t="s">
        <v>307</v>
      </c>
      <c r="D228" s="38">
        <v>2216</v>
      </c>
      <c r="E228" s="39"/>
    </row>
    <row r="229" spans="1:5" ht="25.5">
      <c r="A229" s="35">
        <f t="shared" si="3"/>
        <v>217</v>
      </c>
      <c r="B229" s="36" t="s">
        <v>308</v>
      </c>
      <c r="C229" s="37" t="s">
        <v>309</v>
      </c>
      <c r="D229" s="38">
        <v>2217</v>
      </c>
      <c r="E229" s="39"/>
    </row>
    <row r="230" spans="1:5">
      <c r="A230" s="35">
        <f t="shared" si="3"/>
        <v>218</v>
      </c>
      <c r="B230" s="36" t="s">
        <v>1230</v>
      </c>
      <c r="C230" s="37" t="s">
        <v>1231</v>
      </c>
      <c r="D230" s="38">
        <v>2218</v>
      </c>
      <c r="E230" s="39"/>
    </row>
    <row r="231" spans="1:5">
      <c r="A231" s="35">
        <f t="shared" si="3"/>
        <v>219</v>
      </c>
      <c r="B231" s="36" t="s">
        <v>1232</v>
      </c>
      <c r="C231" s="37" t="s">
        <v>1233</v>
      </c>
      <c r="D231" s="38">
        <v>2219</v>
      </c>
      <c r="E231" s="39"/>
    </row>
    <row r="232" spans="1:5">
      <c r="A232" s="35">
        <f t="shared" si="3"/>
        <v>220</v>
      </c>
      <c r="B232" s="36" t="s">
        <v>1234</v>
      </c>
      <c r="C232" s="37" t="s">
        <v>1235</v>
      </c>
      <c r="D232" s="38">
        <v>2220</v>
      </c>
      <c r="E232" s="39"/>
    </row>
    <row r="233" spans="1:5" ht="25.5">
      <c r="A233" s="35">
        <f t="shared" si="3"/>
        <v>221</v>
      </c>
      <c r="B233" s="36" t="s">
        <v>1236</v>
      </c>
      <c r="C233" s="37" t="s">
        <v>1237</v>
      </c>
      <c r="D233" s="38">
        <v>2221</v>
      </c>
      <c r="E233" s="39"/>
    </row>
    <row r="234" spans="1:5">
      <c r="A234" s="35">
        <f t="shared" si="3"/>
        <v>222</v>
      </c>
      <c r="B234" s="36" t="s">
        <v>1238</v>
      </c>
      <c r="C234" s="37" t="s">
        <v>1239</v>
      </c>
      <c r="D234" s="38">
        <v>2222</v>
      </c>
      <c r="E234" s="39"/>
    </row>
    <row r="235" spans="1:5">
      <c r="A235" s="35">
        <f t="shared" si="3"/>
        <v>223</v>
      </c>
      <c r="B235" s="36" t="s">
        <v>1240</v>
      </c>
      <c r="C235" s="37" t="s">
        <v>1241</v>
      </c>
      <c r="D235" s="38">
        <v>2223</v>
      </c>
      <c r="E235" s="39"/>
    </row>
    <row r="236" spans="1:5">
      <c r="A236" s="35">
        <f t="shared" si="3"/>
        <v>224</v>
      </c>
      <c r="B236" s="36" t="s">
        <v>1242</v>
      </c>
      <c r="C236" s="37" t="s">
        <v>1243</v>
      </c>
      <c r="D236" s="38">
        <v>2224</v>
      </c>
      <c r="E236" s="39"/>
    </row>
    <row r="237" spans="1:5">
      <c r="A237" s="35">
        <f t="shared" si="3"/>
        <v>225</v>
      </c>
      <c r="B237" s="36" t="s">
        <v>1244</v>
      </c>
      <c r="C237" s="37" t="s">
        <v>1245</v>
      </c>
      <c r="D237" s="38">
        <v>2225</v>
      </c>
      <c r="E237" s="39"/>
    </row>
    <row r="238" spans="1:5">
      <c r="A238" s="35">
        <f t="shared" si="3"/>
        <v>226</v>
      </c>
      <c r="B238" s="36" t="s">
        <v>1246</v>
      </c>
      <c r="C238" s="37" t="s">
        <v>1247</v>
      </c>
      <c r="D238" s="38">
        <v>2226</v>
      </c>
      <c r="E238" s="39"/>
    </row>
    <row r="239" spans="1:5">
      <c r="A239" s="35">
        <f t="shared" si="3"/>
        <v>227</v>
      </c>
      <c r="B239" s="36" t="s">
        <v>1248</v>
      </c>
      <c r="C239" s="37" t="s">
        <v>1249</v>
      </c>
      <c r="D239" s="38">
        <v>2227</v>
      </c>
      <c r="E239" s="39"/>
    </row>
    <row r="240" spans="1:5">
      <c r="A240" s="35">
        <f t="shared" si="3"/>
        <v>228</v>
      </c>
      <c r="B240" s="36" t="s">
        <v>1250</v>
      </c>
      <c r="C240" s="37" t="s">
        <v>1251</v>
      </c>
      <c r="D240" s="38">
        <v>2228</v>
      </c>
      <c r="E240" s="39"/>
    </row>
    <row r="241" spans="1:5">
      <c r="A241" s="35">
        <f t="shared" si="3"/>
        <v>229</v>
      </c>
      <c r="B241" s="36" t="s">
        <v>1252</v>
      </c>
      <c r="C241" s="37" t="s">
        <v>1253</v>
      </c>
      <c r="D241" s="38">
        <v>2229</v>
      </c>
      <c r="E241" s="39"/>
    </row>
    <row r="242" spans="1:5" ht="25.5">
      <c r="A242" s="35">
        <f t="shared" si="3"/>
        <v>230</v>
      </c>
      <c r="B242" s="36" t="s">
        <v>1254</v>
      </c>
      <c r="C242" s="37" t="s">
        <v>1255</v>
      </c>
      <c r="D242" s="38">
        <v>2230</v>
      </c>
      <c r="E242" s="39"/>
    </row>
    <row r="243" spans="1:5">
      <c r="A243" s="35">
        <f t="shared" si="3"/>
        <v>231</v>
      </c>
      <c r="B243" s="36" t="s">
        <v>1256</v>
      </c>
      <c r="C243" s="37" t="s">
        <v>1257</v>
      </c>
      <c r="D243" s="38">
        <v>2231</v>
      </c>
      <c r="E243" s="39"/>
    </row>
    <row r="244" spans="1:5">
      <c r="A244" s="35">
        <f t="shared" si="3"/>
        <v>232</v>
      </c>
      <c r="B244" s="36" t="s">
        <v>1258</v>
      </c>
      <c r="C244" s="37" t="s">
        <v>1259</v>
      </c>
      <c r="D244" s="38">
        <v>2232</v>
      </c>
      <c r="E244" s="39"/>
    </row>
    <row r="245" spans="1:5">
      <c r="A245" s="35">
        <f t="shared" si="3"/>
        <v>233</v>
      </c>
      <c r="B245" s="36" t="s">
        <v>1260</v>
      </c>
      <c r="C245" s="37" t="s">
        <v>1261</v>
      </c>
      <c r="D245" s="38">
        <v>2233</v>
      </c>
      <c r="E245" s="39"/>
    </row>
    <row r="246" spans="1:5" ht="25.5">
      <c r="A246" s="35">
        <f t="shared" si="3"/>
        <v>234</v>
      </c>
      <c r="B246" s="36" t="s">
        <v>1262</v>
      </c>
      <c r="C246" s="37" t="s">
        <v>1263</v>
      </c>
      <c r="D246" s="38">
        <v>2234</v>
      </c>
      <c r="E246" s="39"/>
    </row>
    <row r="247" spans="1:5">
      <c r="A247" s="35">
        <f t="shared" si="3"/>
        <v>235</v>
      </c>
      <c r="B247" s="36" t="s">
        <v>1264</v>
      </c>
      <c r="C247" s="37" t="s">
        <v>1265</v>
      </c>
      <c r="D247" s="38">
        <v>2235</v>
      </c>
      <c r="E247" s="39"/>
    </row>
    <row r="248" spans="1:5">
      <c r="A248" s="35">
        <f t="shared" si="3"/>
        <v>236</v>
      </c>
      <c r="B248" s="36" t="s">
        <v>1266</v>
      </c>
      <c r="C248" s="37" t="s">
        <v>1267</v>
      </c>
      <c r="D248" s="38">
        <v>2236</v>
      </c>
      <c r="E248" s="39"/>
    </row>
    <row r="249" spans="1:5" ht="25.5">
      <c r="A249" s="35">
        <f t="shared" si="3"/>
        <v>237</v>
      </c>
      <c r="B249" s="36" t="s">
        <v>1268</v>
      </c>
      <c r="C249" s="37" t="s">
        <v>1269</v>
      </c>
      <c r="D249" s="38">
        <v>2237</v>
      </c>
      <c r="E249" s="39"/>
    </row>
    <row r="250" spans="1:5">
      <c r="A250" s="35">
        <f t="shared" si="3"/>
        <v>238</v>
      </c>
      <c r="B250" s="36" t="s">
        <v>1270</v>
      </c>
      <c r="C250" s="37" t="s">
        <v>1271</v>
      </c>
      <c r="D250" s="38">
        <v>2238</v>
      </c>
      <c r="E250" s="39"/>
    </row>
    <row r="251" spans="1:5" ht="25.5">
      <c r="A251" s="35">
        <f t="shared" si="3"/>
        <v>239</v>
      </c>
      <c r="B251" s="36" t="s">
        <v>1272</v>
      </c>
      <c r="C251" s="37" t="s">
        <v>1273</v>
      </c>
      <c r="D251" s="38">
        <v>2239</v>
      </c>
      <c r="E251" s="39"/>
    </row>
    <row r="252" spans="1:5" ht="25.5">
      <c r="A252" s="35">
        <f t="shared" si="3"/>
        <v>240</v>
      </c>
      <c r="B252" s="36" t="s">
        <v>1274</v>
      </c>
      <c r="C252" s="37" t="s">
        <v>339</v>
      </c>
      <c r="D252" s="38">
        <v>2240</v>
      </c>
      <c r="E252" s="39"/>
    </row>
    <row r="253" spans="1:5">
      <c r="A253" s="35">
        <f t="shared" si="3"/>
        <v>241</v>
      </c>
      <c r="B253" s="36" t="s">
        <v>340</v>
      </c>
      <c r="C253" s="37" t="s">
        <v>341</v>
      </c>
      <c r="D253" s="38">
        <v>2241</v>
      </c>
      <c r="E253" s="39"/>
    </row>
    <row r="254" spans="1:5">
      <c r="A254" s="35">
        <f t="shared" si="3"/>
        <v>242</v>
      </c>
      <c r="B254" s="36" t="s">
        <v>342</v>
      </c>
      <c r="C254" s="37" t="s">
        <v>343</v>
      </c>
      <c r="D254" s="38">
        <v>2242</v>
      </c>
      <c r="E254" s="39"/>
    </row>
    <row r="255" spans="1:5">
      <c r="A255" s="35">
        <f t="shared" si="3"/>
        <v>243</v>
      </c>
      <c r="B255" s="36" t="s">
        <v>1319</v>
      </c>
      <c r="C255" s="37" t="s">
        <v>1320</v>
      </c>
      <c r="D255" s="38">
        <v>2243</v>
      </c>
      <c r="E255" s="39"/>
    </row>
    <row r="256" spans="1:5">
      <c r="A256" s="35">
        <f t="shared" si="3"/>
        <v>244</v>
      </c>
      <c r="B256" s="36" t="s">
        <v>1321</v>
      </c>
      <c r="C256" s="37" t="s">
        <v>1322</v>
      </c>
      <c r="D256" s="38">
        <v>2244</v>
      </c>
      <c r="E256" s="39"/>
    </row>
    <row r="257" spans="1:5">
      <c r="A257" s="35">
        <f t="shared" si="3"/>
        <v>245</v>
      </c>
      <c r="B257" s="36" t="s">
        <v>1323</v>
      </c>
      <c r="C257" s="37" t="s">
        <v>1324</v>
      </c>
      <c r="D257" s="38">
        <v>2245</v>
      </c>
      <c r="E257" s="39"/>
    </row>
    <row r="258" spans="1:5">
      <c r="A258" s="35">
        <f t="shared" si="3"/>
        <v>246</v>
      </c>
      <c r="B258" s="36" t="s">
        <v>171</v>
      </c>
      <c r="C258" s="37" t="s">
        <v>172</v>
      </c>
      <c r="D258" s="38">
        <v>2246</v>
      </c>
      <c r="E258" s="39"/>
    </row>
    <row r="259" spans="1:5">
      <c r="A259" s="35">
        <f t="shared" si="3"/>
        <v>247</v>
      </c>
      <c r="B259" s="36" t="s">
        <v>173</v>
      </c>
      <c r="C259" s="37" t="s">
        <v>174</v>
      </c>
      <c r="D259" s="38">
        <v>2247</v>
      </c>
      <c r="E259" s="39"/>
    </row>
    <row r="260" spans="1:5">
      <c r="A260" s="35">
        <f t="shared" si="3"/>
        <v>248</v>
      </c>
      <c r="B260" s="36" t="s">
        <v>175</v>
      </c>
      <c r="C260" s="37" t="s">
        <v>176</v>
      </c>
      <c r="D260" s="38">
        <v>2248</v>
      </c>
      <c r="E260" s="39"/>
    </row>
    <row r="261" spans="1:5">
      <c r="A261" s="35">
        <f t="shared" si="3"/>
        <v>249</v>
      </c>
      <c r="B261" s="36" t="s">
        <v>177</v>
      </c>
      <c r="C261" s="37" t="s">
        <v>178</v>
      </c>
      <c r="D261" s="38">
        <v>2249</v>
      </c>
      <c r="E261" s="39"/>
    </row>
    <row r="262" spans="1:5" ht="25.5">
      <c r="A262" s="35">
        <f t="shared" si="3"/>
        <v>250</v>
      </c>
      <c r="B262" s="36" t="s">
        <v>179</v>
      </c>
      <c r="C262" s="37" t="s">
        <v>180</v>
      </c>
      <c r="D262" s="38">
        <v>2250</v>
      </c>
      <c r="E262" s="39"/>
    </row>
    <row r="263" spans="1:5">
      <c r="A263" s="35">
        <f t="shared" si="3"/>
        <v>251</v>
      </c>
      <c r="B263" s="36" t="s">
        <v>181</v>
      </c>
      <c r="C263" s="37" t="s">
        <v>182</v>
      </c>
      <c r="D263" s="38">
        <v>2251</v>
      </c>
      <c r="E263" s="39"/>
    </row>
    <row r="264" spans="1:5">
      <c r="A264" s="35">
        <f t="shared" si="3"/>
        <v>252</v>
      </c>
      <c r="B264" s="36" t="s">
        <v>183</v>
      </c>
      <c r="C264" s="37" t="s">
        <v>184</v>
      </c>
      <c r="D264" s="38">
        <v>2252</v>
      </c>
      <c r="E264" s="39"/>
    </row>
    <row r="265" spans="1:5">
      <c r="A265" s="35">
        <f t="shared" si="3"/>
        <v>253</v>
      </c>
      <c r="B265" s="36" t="s">
        <v>185</v>
      </c>
      <c r="C265" s="37" t="s">
        <v>186</v>
      </c>
      <c r="D265" s="38">
        <v>2253</v>
      </c>
      <c r="E265" s="39"/>
    </row>
    <row r="266" spans="1:5">
      <c r="A266" s="35">
        <f t="shared" si="3"/>
        <v>254</v>
      </c>
      <c r="B266" s="36" t="s">
        <v>187</v>
      </c>
      <c r="C266" s="37" t="s">
        <v>188</v>
      </c>
      <c r="D266" s="38">
        <v>2254</v>
      </c>
      <c r="E266" s="39"/>
    </row>
    <row r="267" spans="1:5">
      <c r="A267" s="35">
        <f t="shared" si="3"/>
        <v>255</v>
      </c>
      <c r="B267" s="36" t="s">
        <v>189</v>
      </c>
      <c r="C267" s="37" t="s">
        <v>190</v>
      </c>
      <c r="D267" s="38">
        <v>2255</v>
      </c>
      <c r="E267" s="39"/>
    </row>
    <row r="268" spans="1:5">
      <c r="A268" s="35">
        <f t="shared" si="3"/>
        <v>256</v>
      </c>
      <c r="B268" s="36" t="s">
        <v>191</v>
      </c>
      <c r="C268" s="37" t="s">
        <v>192</v>
      </c>
      <c r="D268" s="38">
        <v>2256</v>
      </c>
      <c r="E268" s="39"/>
    </row>
    <row r="269" spans="1:5">
      <c r="A269" s="35">
        <f t="shared" si="3"/>
        <v>257</v>
      </c>
      <c r="B269" s="36" t="s">
        <v>193</v>
      </c>
      <c r="C269" s="37" t="s">
        <v>1135</v>
      </c>
      <c r="D269" s="38">
        <v>2257</v>
      </c>
      <c r="E269" s="39"/>
    </row>
    <row r="270" spans="1:5" ht="25.5">
      <c r="A270" s="35">
        <f t="shared" si="3"/>
        <v>258</v>
      </c>
      <c r="B270" s="36" t="s">
        <v>1136</v>
      </c>
      <c r="C270" s="37" t="s">
        <v>1137</v>
      </c>
      <c r="D270" s="38">
        <v>2258</v>
      </c>
      <c r="E270" s="39"/>
    </row>
    <row r="271" spans="1:5">
      <c r="A271" s="35">
        <f t="shared" ref="A271:A334" si="4">A270+1</f>
        <v>259</v>
      </c>
      <c r="B271" s="36" t="s">
        <v>1138</v>
      </c>
      <c r="C271" s="37" t="s">
        <v>1139</v>
      </c>
      <c r="D271" s="38">
        <v>2259</v>
      </c>
      <c r="E271" s="39"/>
    </row>
    <row r="272" spans="1:5">
      <c r="A272" s="35">
        <f t="shared" si="4"/>
        <v>260</v>
      </c>
      <c r="B272" s="36" t="s">
        <v>1140</v>
      </c>
      <c r="C272" s="37" t="s">
        <v>1141</v>
      </c>
      <c r="D272" s="38">
        <v>2260</v>
      </c>
      <c r="E272" s="39"/>
    </row>
    <row r="273" spans="1:5">
      <c r="A273" s="35">
        <f t="shared" si="4"/>
        <v>261</v>
      </c>
      <c r="B273" s="36" t="s">
        <v>1142</v>
      </c>
      <c r="C273" s="37" t="s">
        <v>1143</v>
      </c>
      <c r="D273" s="38">
        <v>2261</v>
      </c>
      <c r="E273" s="39"/>
    </row>
    <row r="274" spans="1:5">
      <c r="A274" s="35">
        <f t="shared" si="4"/>
        <v>262</v>
      </c>
      <c r="B274" s="36" t="s">
        <v>1144</v>
      </c>
      <c r="C274" s="37" t="s">
        <v>1145</v>
      </c>
      <c r="D274" s="38">
        <v>2262</v>
      </c>
      <c r="E274" s="39"/>
    </row>
    <row r="275" spans="1:5">
      <c r="A275" s="35">
        <f t="shared" si="4"/>
        <v>263</v>
      </c>
      <c r="B275" s="36" t="s">
        <v>1146</v>
      </c>
      <c r="C275" s="37" t="s">
        <v>1147</v>
      </c>
      <c r="D275" s="38">
        <v>2263</v>
      </c>
      <c r="E275" s="39"/>
    </row>
    <row r="276" spans="1:5">
      <c r="A276" s="35">
        <f t="shared" si="4"/>
        <v>264</v>
      </c>
      <c r="B276" s="36" t="s">
        <v>1148</v>
      </c>
      <c r="C276" s="37" t="s">
        <v>1149</v>
      </c>
      <c r="D276" s="38">
        <v>2264</v>
      </c>
      <c r="E276" s="39"/>
    </row>
    <row r="277" spans="1:5">
      <c r="A277" s="35">
        <f t="shared" si="4"/>
        <v>265</v>
      </c>
      <c r="B277" s="36" t="s">
        <v>1150</v>
      </c>
      <c r="C277" s="37" t="s">
        <v>1151</v>
      </c>
      <c r="D277" s="38">
        <v>2265</v>
      </c>
      <c r="E277" s="39"/>
    </row>
    <row r="278" spans="1:5">
      <c r="A278" s="35">
        <f t="shared" si="4"/>
        <v>266</v>
      </c>
      <c r="B278" s="36" t="s">
        <v>1152</v>
      </c>
      <c r="C278" s="37" t="s">
        <v>1153</v>
      </c>
      <c r="D278" s="38">
        <v>2266</v>
      </c>
      <c r="E278" s="39"/>
    </row>
    <row r="279" spans="1:5">
      <c r="A279" s="35">
        <f t="shared" si="4"/>
        <v>267</v>
      </c>
      <c r="B279" s="36" t="s">
        <v>1154</v>
      </c>
      <c r="C279" s="37" t="s">
        <v>1155</v>
      </c>
      <c r="D279" s="38">
        <v>2267</v>
      </c>
      <c r="E279" s="39"/>
    </row>
    <row r="280" spans="1:5">
      <c r="A280" s="35">
        <f t="shared" si="4"/>
        <v>268</v>
      </c>
      <c r="B280" s="36" t="s">
        <v>1156</v>
      </c>
      <c r="C280" s="37" t="s">
        <v>1157</v>
      </c>
      <c r="D280" s="38">
        <v>2268</v>
      </c>
      <c r="E280" s="39"/>
    </row>
    <row r="281" spans="1:5">
      <c r="A281" s="35">
        <f t="shared" si="4"/>
        <v>269</v>
      </c>
      <c r="B281" s="36" t="s">
        <v>1158</v>
      </c>
      <c r="C281" s="37" t="s">
        <v>1159</v>
      </c>
      <c r="D281" s="38">
        <v>2269</v>
      </c>
      <c r="E281" s="39"/>
    </row>
    <row r="282" spans="1:5">
      <c r="A282" s="35">
        <f t="shared" si="4"/>
        <v>270</v>
      </c>
      <c r="B282" s="36" t="s">
        <v>1160</v>
      </c>
      <c r="C282" s="37" t="s">
        <v>1161</v>
      </c>
      <c r="D282" s="38">
        <v>2270</v>
      </c>
      <c r="E282" s="39"/>
    </row>
    <row r="283" spans="1:5">
      <c r="A283" s="35">
        <f t="shared" si="4"/>
        <v>271</v>
      </c>
      <c r="B283" s="36" t="s">
        <v>1162</v>
      </c>
      <c r="C283" s="37" t="s">
        <v>1163</v>
      </c>
      <c r="D283" s="38">
        <v>2271</v>
      </c>
      <c r="E283" s="39"/>
    </row>
    <row r="284" spans="1:5">
      <c r="A284" s="35">
        <f t="shared" si="4"/>
        <v>272</v>
      </c>
      <c r="B284" s="36" t="s">
        <v>1164</v>
      </c>
      <c r="C284" s="37" t="s">
        <v>1165</v>
      </c>
      <c r="D284" s="38">
        <v>2272</v>
      </c>
      <c r="E284" s="39"/>
    </row>
    <row r="285" spans="1:5">
      <c r="A285" s="35">
        <f t="shared" si="4"/>
        <v>273</v>
      </c>
      <c r="B285" s="36" t="s">
        <v>1166</v>
      </c>
      <c r="C285" s="37" t="s">
        <v>1167</v>
      </c>
      <c r="D285" s="38">
        <v>2273</v>
      </c>
      <c r="E285" s="39"/>
    </row>
    <row r="286" spans="1:5">
      <c r="A286" s="35">
        <f t="shared" si="4"/>
        <v>274</v>
      </c>
      <c r="B286" s="36" t="s">
        <v>1168</v>
      </c>
      <c r="C286" s="37" t="s">
        <v>1169</v>
      </c>
      <c r="D286" s="38">
        <v>2274</v>
      </c>
      <c r="E286" s="39"/>
    </row>
    <row r="287" spans="1:5">
      <c r="A287" s="35">
        <f t="shared" si="4"/>
        <v>275</v>
      </c>
      <c r="B287" s="36" t="s">
        <v>1170</v>
      </c>
      <c r="C287" s="37" t="s">
        <v>1171</v>
      </c>
      <c r="D287" s="38">
        <v>2275</v>
      </c>
      <c r="E287" s="39"/>
    </row>
    <row r="288" spans="1:5">
      <c r="A288" s="35">
        <f t="shared" si="4"/>
        <v>276</v>
      </c>
      <c r="B288" s="36" t="s">
        <v>1172</v>
      </c>
      <c r="C288" s="37" t="s">
        <v>1173</v>
      </c>
      <c r="D288" s="38">
        <v>2276</v>
      </c>
      <c r="E288" s="39"/>
    </row>
    <row r="289" spans="1:5">
      <c r="A289" s="35">
        <f t="shared" si="4"/>
        <v>277</v>
      </c>
      <c r="B289" s="36" t="s">
        <v>1174</v>
      </c>
      <c r="C289" s="37" t="s">
        <v>1175</v>
      </c>
      <c r="D289" s="38">
        <v>2277</v>
      </c>
      <c r="E289" s="39"/>
    </row>
    <row r="290" spans="1:5">
      <c r="A290" s="35">
        <f t="shared" si="4"/>
        <v>278</v>
      </c>
      <c r="B290" s="36" t="s">
        <v>1176</v>
      </c>
      <c r="C290" s="37" t="s">
        <v>1177</v>
      </c>
      <c r="D290" s="38">
        <v>2278</v>
      </c>
      <c r="E290" s="39"/>
    </row>
    <row r="291" spans="1:5">
      <c r="A291" s="35">
        <f t="shared" si="4"/>
        <v>279</v>
      </c>
      <c r="B291" s="36" t="s">
        <v>1178</v>
      </c>
      <c r="C291" s="37" t="s">
        <v>1338</v>
      </c>
      <c r="D291" s="38">
        <v>2279</v>
      </c>
      <c r="E291" s="39"/>
    </row>
    <row r="292" spans="1:5">
      <c r="A292" s="35">
        <f t="shared" si="4"/>
        <v>280</v>
      </c>
      <c r="B292" s="36" t="s">
        <v>1339</v>
      </c>
      <c r="C292" s="37" t="s">
        <v>1340</v>
      </c>
      <c r="D292" s="38">
        <v>2280</v>
      </c>
      <c r="E292" s="39"/>
    </row>
    <row r="293" spans="1:5">
      <c r="A293" s="35">
        <f t="shared" si="4"/>
        <v>281</v>
      </c>
      <c r="B293" s="36" t="s">
        <v>1341</v>
      </c>
      <c r="C293" s="37" t="s">
        <v>1342</v>
      </c>
      <c r="D293" s="38">
        <v>2281</v>
      </c>
      <c r="E293" s="39"/>
    </row>
    <row r="294" spans="1:5">
      <c r="A294" s="35">
        <f t="shared" si="4"/>
        <v>282</v>
      </c>
      <c r="B294" s="36" t="s">
        <v>1343</v>
      </c>
      <c r="C294" s="37" t="s">
        <v>1344</v>
      </c>
      <c r="D294" s="38">
        <v>2282</v>
      </c>
      <c r="E294" s="39"/>
    </row>
    <row r="295" spans="1:5">
      <c r="A295" s="35">
        <f t="shared" si="4"/>
        <v>283</v>
      </c>
      <c r="B295" s="36" t="s">
        <v>1345</v>
      </c>
      <c r="C295" s="37" t="s">
        <v>1346</v>
      </c>
      <c r="D295" s="38">
        <v>2283</v>
      </c>
      <c r="E295" s="39"/>
    </row>
    <row r="296" spans="1:5">
      <c r="A296" s="35">
        <f t="shared" si="4"/>
        <v>284</v>
      </c>
      <c r="B296" s="36" t="s">
        <v>1347</v>
      </c>
      <c r="C296" s="37" t="s">
        <v>1348</v>
      </c>
      <c r="D296" s="38">
        <v>2284</v>
      </c>
      <c r="E296" s="39"/>
    </row>
    <row r="297" spans="1:5">
      <c r="A297" s="35">
        <f t="shared" si="4"/>
        <v>285</v>
      </c>
      <c r="B297" s="36" t="s">
        <v>1349</v>
      </c>
      <c r="C297" s="37" t="s">
        <v>1350</v>
      </c>
      <c r="D297" s="38">
        <v>2285</v>
      </c>
      <c r="E297" s="39"/>
    </row>
    <row r="298" spans="1:5">
      <c r="A298" s="35">
        <f t="shared" si="4"/>
        <v>286</v>
      </c>
      <c r="B298" s="36" t="s">
        <v>1351</v>
      </c>
      <c r="C298" s="37" t="s">
        <v>1352</v>
      </c>
      <c r="D298" s="38">
        <v>2286</v>
      </c>
      <c r="E298" s="39"/>
    </row>
    <row r="299" spans="1:5">
      <c r="A299" s="35">
        <f t="shared" si="4"/>
        <v>287</v>
      </c>
      <c r="B299" s="36" t="s">
        <v>1353</v>
      </c>
      <c r="C299" s="37" t="s">
        <v>1354</v>
      </c>
      <c r="D299" s="38">
        <v>2287</v>
      </c>
      <c r="E299" s="39"/>
    </row>
    <row r="300" spans="1:5">
      <c r="A300" s="35">
        <f t="shared" si="4"/>
        <v>288</v>
      </c>
      <c r="B300" s="36" t="s">
        <v>1355</v>
      </c>
      <c r="C300" s="37" t="s">
        <v>430</v>
      </c>
      <c r="D300" s="38">
        <v>2288</v>
      </c>
      <c r="E300" s="39"/>
    </row>
    <row r="301" spans="1:5">
      <c r="A301" s="35">
        <f t="shared" si="4"/>
        <v>289</v>
      </c>
      <c r="B301" s="36" t="s">
        <v>431</v>
      </c>
      <c r="C301" s="37" t="s">
        <v>432</v>
      </c>
      <c r="D301" s="38">
        <v>2289</v>
      </c>
      <c r="E301" s="39"/>
    </row>
    <row r="302" spans="1:5">
      <c r="A302" s="35">
        <f t="shared" si="4"/>
        <v>290</v>
      </c>
      <c r="B302" s="36" t="s">
        <v>433</v>
      </c>
      <c r="C302" s="37" t="s">
        <v>434</v>
      </c>
      <c r="D302" s="38">
        <v>2290</v>
      </c>
      <c r="E302" s="39"/>
    </row>
    <row r="303" spans="1:5">
      <c r="A303" s="35">
        <f t="shared" si="4"/>
        <v>291</v>
      </c>
      <c r="B303" s="36" t="s">
        <v>435</v>
      </c>
      <c r="C303" s="37" t="s">
        <v>436</v>
      </c>
      <c r="D303" s="38">
        <v>2291</v>
      </c>
      <c r="E303" s="39"/>
    </row>
    <row r="304" spans="1:5">
      <c r="A304" s="35">
        <f t="shared" si="4"/>
        <v>292</v>
      </c>
      <c r="B304" s="36" t="s">
        <v>437</v>
      </c>
      <c r="C304" s="37" t="s">
        <v>438</v>
      </c>
      <c r="D304" s="38">
        <v>2292</v>
      </c>
      <c r="E304" s="39"/>
    </row>
    <row r="305" spans="1:5">
      <c r="A305" s="35">
        <f t="shared" si="4"/>
        <v>293</v>
      </c>
      <c r="B305" s="36" t="s">
        <v>439</v>
      </c>
      <c r="C305" s="37" t="s">
        <v>440</v>
      </c>
      <c r="D305" s="38">
        <v>2293</v>
      </c>
      <c r="E305" s="39"/>
    </row>
    <row r="306" spans="1:5">
      <c r="A306" s="35">
        <f t="shared" si="4"/>
        <v>294</v>
      </c>
      <c r="B306" s="36" t="s">
        <v>441</v>
      </c>
      <c r="C306" s="37" t="s">
        <v>442</v>
      </c>
      <c r="D306" s="38">
        <v>2294</v>
      </c>
      <c r="E306" s="39"/>
    </row>
    <row r="307" spans="1:5">
      <c r="A307" s="35">
        <f t="shared" si="4"/>
        <v>295</v>
      </c>
      <c r="B307" s="36" t="s">
        <v>443</v>
      </c>
      <c r="C307" s="37" t="s">
        <v>444</v>
      </c>
      <c r="D307" s="38">
        <v>2295</v>
      </c>
      <c r="E307" s="39"/>
    </row>
    <row r="308" spans="1:5">
      <c r="A308" s="35">
        <f t="shared" si="4"/>
        <v>296</v>
      </c>
      <c r="B308" s="36" t="s">
        <v>445</v>
      </c>
      <c r="C308" s="37" t="s">
        <v>446</v>
      </c>
      <c r="D308" s="38">
        <v>2296</v>
      </c>
      <c r="E308" s="39"/>
    </row>
    <row r="309" spans="1:5">
      <c r="A309" s="35">
        <f t="shared" si="4"/>
        <v>297</v>
      </c>
      <c r="B309" s="36" t="s">
        <v>447</v>
      </c>
      <c r="C309" s="37" t="s">
        <v>448</v>
      </c>
      <c r="D309" s="38">
        <v>2297</v>
      </c>
      <c r="E309" s="39"/>
    </row>
    <row r="310" spans="1:5">
      <c r="A310" s="35">
        <f t="shared" si="4"/>
        <v>298</v>
      </c>
      <c r="B310" s="36" t="s">
        <v>449</v>
      </c>
      <c r="C310" s="37" t="s">
        <v>450</v>
      </c>
      <c r="D310" s="38">
        <v>2298</v>
      </c>
      <c r="E310" s="39"/>
    </row>
    <row r="311" spans="1:5">
      <c r="A311" s="35">
        <f t="shared" si="4"/>
        <v>299</v>
      </c>
      <c r="B311" s="36" t="s">
        <v>451</v>
      </c>
      <c r="C311" s="37" t="s">
        <v>452</v>
      </c>
      <c r="D311" s="38">
        <v>2299</v>
      </c>
      <c r="E311" s="39"/>
    </row>
    <row r="312" spans="1:5">
      <c r="A312" s="35">
        <f t="shared" si="4"/>
        <v>300</v>
      </c>
      <c r="B312" s="36" t="s">
        <v>453</v>
      </c>
      <c r="C312" s="37" t="s">
        <v>454</v>
      </c>
      <c r="D312" s="38">
        <v>2300</v>
      </c>
      <c r="E312" s="39"/>
    </row>
    <row r="313" spans="1:5">
      <c r="A313" s="35">
        <f t="shared" si="4"/>
        <v>301</v>
      </c>
      <c r="B313" s="36" t="s">
        <v>455</v>
      </c>
      <c r="C313" s="37" t="s">
        <v>456</v>
      </c>
      <c r="D313" s="38">
        <v>2301</v>
      </c>
      <c r="E313" s="39"/>
    </row>
    <row r="314" spans="1:5">
      <c r="A314" s="35">
        <f t="shared" si="4"/>
        <v>302</v>
      </c>
      <c r="B314" s="36" t="s">
        <v>457</v>
      </c>
      <c r="C314" s="37" t="s">
        <v>458</v>
      </c>
      <c r="D314" s="38">
        <v>2302</v>
      </c>
      <c r="E314" s="39"/>
    </row>
    <row r="315" spans="1:5">
      <c r="A315" s="35">
        <f t="shared" si="4"/>
        <v>303</v>
      </c>
      <c r="B315" s="36" t="s">
        <v>459</v>
      </c>
      <c r="C315" s="37" t="s">
        <v>460</v>
      </c>
      <c r="D315" s="38">
        <v>2303</v>
      </c>
      <c r="E315" s="39"/>
    </row>
    <row r="316" spans="1:5">
      <c r="A316" s="35">
        <f t="shared" si="4"/>
        <v>304</v>
      </c>
      <c r="B316" s="36" t="s">
        <v>461</v>
      </c>
      <c r="C316" s="37" t="s">
        <v>462</v>
      </c>
      <c r="D316" s="38">
        <v>2304</v>
      </c>
      <c r="E316" s="39"/>
    </row>
    <row r="317" spans="1:5">
      <c r="A317" s="35">
        <f t="shared" si="4"/>
        <v>305</v>
      </c>
      <c r="B317" s="36" t="s">
        <v>463</v>
      </c>
      <c r="C317" s="37" t="s">
        <v>464</v>
      </c>
      <c r="D317" s="38">
        <v>2305</v>
      </c>
      <c r="E317" s="39"/>
    </row>
    <row r="318" spans="1:5">
      <c r="A318" s="35">
        <f t="shared" si="4"/>
        <v>306</v>
      </c>
      <c r="B318" s="36" t="s">
        <v>465</v>
      </c>
      <c r="C318" s="37" t="s">
        <v>466</v>
      </c>
      <c r="D318" s="38">
        <v>2306</v>
      </c>
      <c r="E318" s="39"/>
    </row>
    <row r="319" spans="1:5">
      <c r="A319" s="35">
        <f t="shared" si="4"/>
        <v>307</v>
      </c>
      <c r="B319" s="36" t="s">
        <v>467</v>
      </c>
      <c r="C319" s="37" t="s">
        <v>468</v>
      </c>
      <c r="D319" s="38">
        <v>2307</v>
      </c>
      <c r="E319" s="39"/>
    </row>
    <row r="320" spans="1:5">
      <c r="A320" s="35">
        <f t="shared" si="4"/>
        <v>308</v>
      </c>
      <c r="B320" s="36" t="s">
        <v>469</v>
      </c>
      <c r="C320" s="37" t="s">
        <v>470</v>
      </c>
      <c r="D320" s="38">
        <v>2308</v>
      </c>
      <c r="E320" s="39"/>
    </row>
    <row r="321" spans="1:5">
      <c r="A321" s="35">
        <f t="shared" si="4"/>
        <v>309</v>
      </c>
      <c r="B321" s="36" t="s">
        <v>471</v>
      </c>
      <c r="C321" s="37" t="s">
        <v>472</v>
      </c>
      <c r="D321" s="38">
        <v>2309</v>
      </c>
      <c r="E321" s="39"/>
    </row>
    <row r="322" spans="1:5">
      <c r="A322" s="35">
        <f t="shared" si="4"/>
        <v>310</v>
      </c>
      <c r="B322" s="36" t="s">
        <v>473</v>
      </c>
      <c r="C322" s="37" t="s">
        <v>474</v>
      </c>
      <c r="D322" s="38">
        <v>2310</v>
      </c>
      <c r="E322" s="39"/>
    </row>
    <row r="323" spans="1:5">
      <c r="A323" s="35">
        <f t="shared" si="4"/>
        <v>311</v>
      </c>
      <c r="B323" s="36" t="s">
        <v>475</v>
      </c>
      <c r="C323" s="37" t="s">
        <v>476</v>
      </c>
      <c r="D323" s="38">
        <v>2311</v>
      </c>
      <c r="E323" s="39"/>
    </row>
    <row r="324" spans="1:5">
      <c r="A324" s="35">
        <f t="shared" si="4"/>
        <v>312</v>
      </c>
      <c r="B324" s="36" t="s">
        <v>477</v>
      </c>
      <c r="C324" s="37" t="s">
        <v>478</v>
      </c>
      <c r="D324" s="38">
        <v>2312</v>
      </c>
      <c r="E324" s="39"/>
    </row>
    <row r="325" spans="1:5">
      <c r="A325" s="35">
        <f t="shared" si="4"/>
        <v>313</v>
      </c>
      <c r="B325" s="36" t="s">
        <v>479</v>
      </c>
      <c r="C325" s="37" t="s">
        <v>480</v>
      </c>
      <c r="D325" s="38">
        <v>2313</v>
      </c>
      <c r="E325" s="39"/>
    </row>
    <row r="326" spans="1:5">
      <c r="A326" s="35">
        <f t="shared" si="4"/>
        <v>314</v>
      </c>
      <c r="B326" s="36" t="s">
        <v>481</v>
      </c>
      <c r="C326" s="37" t="s">
        <v>482</v>
      </c>
      <c r="D326" s="38">
        <v>2314</v>
      </c>
      <c r="E326" s="39"/>
    </row>
    <row r="327" spans="1:5" ht="25.5">
      <c r="A327" s="35">
        <f t="shared" si="4"/>
        <v>315</v>
      </c>
      <c r="B327" s="36" t="s">
        <v>483</v>
      </c>
      <c r="C327" s="37" t="s">
        <v>484</v>
      </c>
      <c r="D327" s="38">
        <v>2315</v>
      </c>
      <c r="E327" s="39"/>
    </row>
    <row r="328" spans="1:5">
      <c r="A328" s="35">
        <f t="shared" si="4"/>
        <v>316</v>
      </c>
      <c r="B328" s="36" t="s">
        <v>485</v>
      </c>
      <c r="C328" s="37" t="s">
        <v>486</v>
      </c>
      <c r="D328" s="38">
        <v>2316</v>
      </c>
      <c r="E328" s="39"/>
    </row>
    <row r="329" spans="1:5">
      <c r="A329" s="35">
        <f t="shared" si="4"/>
        <v>317</v>
      </c>
      <c r="B329" s="36" t="s">
        <v>487</v>
      </c>
      <c r="C329" s="37" t="s">
        <v>488</v>
      </c>
      <c r="D329" s="38">
        <v>2317</v>
      </c>
      <c r="E329" s="39"/>
    </row>
    <row r="330" spans="1:5">
      <c r="A330" s="35">
        <f t="shared" si="4"/>
        <v>318</v>
      </c>
      <c r="B330" s="36" t="s">
        <v>489</v>
      </c>
      <c r="C330" s="37" t="s">
        <v>490</v>
      </c>
      <c r="D330" s="38">
        <v>2318</v>
      </c>
      <c r="E330" s="39"/>
    </row>
    <row r="331" spans="1:5">
      <c r="A331" s="35">
        <f t="shared" si="4"/>
        <v>319</v>
      </c>
      <c r="B331" s="36" t="s">
        <v>491</v>
      </c>
      <c r="C331" s="37" t="s">
        <v>492</v>
      </c>
      <c r="D331" s="38">
        <v>2319</v>
      </c>
      <c r="E331" s="39"/>
    </row>
    <row r="332" spans="1:5">
      <c r="A332" s="35">
        <f t="shared" si="4"/>
        <v>320</v>
      </c>
      <c r="B332" s="36" t="s">
        <v>493</v>
      </c>
      <c r="C332" s="37" t="s">
        <v>494</v>
      </c>
      <c r="D332" s="38">
        <v>2320</v>
      </c>
      <c r="E332" s="39"/>
    </row>
    <row r="333" spans="1:5">
      <c r="A333" s="35">
        <f t="shared" si="4"/>
        <v>321</v>
      </c>
      <c r="B333" s="36" t="s">
        <v>495</v>
      </c>
      <c r="C333" s="37" t="s">
        <v>1406</v>
      </c>
      <c r="D333" s="38">
        <v>2321</v>
      </c>
      <c r="E333" s="39"/>
    </row>
    <row r="334" spans="1:5">
      <c r="A334" s="35">
        <f t="shared" si="4"/>
        <v>322</v>
      </c>
      <c r="B334" s="36" t="s">
        <v>1407</v>
      </c>
      <c r="C334" s="37" t="s">
        <v>1408</v>
      </c>
      <c r="D334" s="38">
        <v>2322</v>
      </c>
      <c r="E334" s="39"/>
    </row>
    <row r="335" spans="1:5">
      <c r="A335" s="35">
        <f t="shared" ref="A335:A398" si="5">A334+1</f>
        <v>323</v>
      </c>
      <c r="B335" s="36" t="s">
        <v>1409</v>
      </c>
      <c r="C335" s="37" t="s">
        <v>1410</v>
      </c>
      <c r="D335" s="38">
        <v>2323</v>
      </c>
      <c r="E335" s="39"/>
    </row>
    <row r="336" spans="1:5">
      <c r="A336" s="35">
        <f t="shared" si="5"/>
        <v>324</v>
      </c>
      <c r="B336" s="36" t="s">
        <v>1411</v>
      </c>
      <c r="C336" s="37" t="s">
        <v>425</v>
      </c>
      <c r="D336" s="38">
        <v>2324</v>
      </c>
      <c r="E336" s="39"/>
    </row>
    <row r="337" spans="1:5">
      <c r="A337" s="35">
        <f t="shared" si="5"/>
        <v>325</v>
      </c>
      <c r="B337" s="36" t="s">
        <v>426</v>
      </c>
      <c r="C337" s="37" t="s">
        <v>427</v>
      </c>
      <c r="D337" s="38">
        <v>2325</v>
      </c>
      <c r="E337" s="39"/>
    </row>
    <row r="338" spans="1:5">
      <c r="A338" s="35">
        <f t="shared" si="5"/>
        <v>326</v>
      </c>
      <c r="B338" s="36" t="s">
        <v>428</v>
      </c>
      <c r="C338" s="37" t="s">
        <v>1486</v>
      </c>
      <c r="D338" s="38">
        <v>2326</v>
      </c>
      <c r="E338" s="39"/>
    </row>
    <row r="339" spans="1:5">
      <c r="A339" s="35">
        <f t="shared" si="5"/>
        <v>327</v>
      </c>
      <c r="B339" s="36" t="s">
        <v>1487</v>
      </c>
      <c r="C339" s="37" t="s">
        <v>1488</v>
      </c>
      <c r="D339" s="38">
        <v>2327</v>
      </c>
      <c r="E339" s="39"/>
    </row>
    <row r="340" spans="1:5">
      <c r="A340" s="35">
        <f t="shared" si="5"/>
        <v>328</v>
      </c>
      <c r="B340" s="36" t="s">
        <v>1489</v>
      </c>
      <c r="C340" s="37" t="s">
        <v>1490</v>
      </c>
      <c r="D340" s="38">
        <v>2328</v>
      </c>
      <c r="E340" s="39"/>
    </row>
    <row r="341" spans="1:5" ht="25.5">
      <c r="A341" s="35">
        <f t="shared" si="5"/>
        <v>329</v>
      </c>
      <c r="B341" s="36" t="s">
        <v>1491</v>
      </c>
      <c r="C341" s="37" t="s">
        <v>1492</v>
      </c>
      <c r="D341" s="38">
        <v>2329</v>
      </c>
      <c r="E341" s="39"/>
    </row>
    <row r="342" spans="1:5" ht="25.5">
      <c r="A342" s="35">
        <f t="shared" si="5"/>
        <v>330</v>
      </c>
      <c r="B342" s="36" t="s">
        <v>1493</v>
      </c>
      <c r="C342" s="37" t="s">
        <v>1494</v>
      </c>
      <c r="D342" s="38">
        <v>2330</v>
      </c>
      <c r="E342" s="39"/>
    </row>
    <row r="343" spans="1:5" ht="25.5">
      <c r="A343" s="35">
        <f t="shared" si="5"/>
        <v>331</v>
      </c>
      <c r="B343" s="36" t="s">
        <v>1495</v>
      </c>
      <c r="C343" s="37" t="s">
        <v>1496</v>
      </c>
      <c r="D343" s="38">
        <v>2331</v>
      </c>
      <c r="E343" s="39"/>
    </row>
    <row r="344" spans="1:5">
      <c r="A344" s="35">
        <f t="shared" si="5"/>
        <v>332</v>
      </c>
      <c r="B344" s="36" t="s">
        <v>1497</v>
      </c>
      <c r="C344" s="37" t="s">
        <v>1498</v>
      </c>
      <c r="D344" s="38">
        <v>2332</v>
      </c>
      <c r="E344" s="39"/>
    </row>
    <row r="345" spans="1:5" ht="25.5">
      <c r="A345" s="35">
        <f t="shared" si="5"/>
        <v>333</v>
      </c>
      <c r="B345" s="36" t="s">
        <v>1499</v>
      </c>
      <c r="C345" s="37" t="s">
        <v>1500</v>
      </c>
      <c r="D345" s="38">
        <v>2333</v>
      </c>
      <c r="E345" s="39"/>
    </row>
    <row r="346" spans="1:5" ht="25.5">
      <c r="A346" s="35">
        <f t="shared" si="5"/>
        <v>334</v>
      </c>
      <c r="B346" s="36" t="s">
        <v>1501</v>
      </c>
      <c r="C346" s="37" t="s">
        <v>1502</v>
      </c>
      <c r="D346" s="38">
        <v>2334</v>
      </c>
      <c r="E346" s="39"/>
    </row>
    <row r="347" spans="1:5" ht="25.5">
      <c r="A347" s="35">
        <f t="shared" si="5"/>
        <v>335</v>
      </c>
      <c r="B347" s="36" t="s">
        <v>1503</v>
      </c>
      <c r="C347" s="37" t="s">
        <v>1504</v>
      </c>
      <c r="D347" s="38">
        <v>2335</v>
      </c>
      <c r="E347" s="39"/>
    </row>
    <row r="348" spans="1:5">
      <c r="A348" s="35">
        <f t="shared" si="5"/>
        <v>336</v>
      </c>
      <c r="B348" s="36" t="s">
        <v>1505</v>
      </c>
      <c r="C348" s="37" t="s">
        <v>1506</v>
      </c>
      <c r="D348" s="38">
        <v>2336</v>
      </c>
      <c r="E348" s="39"/>
    </row>
    <row r="349" spans="1:5" ht="25.5">
      <c r="A349" s="35">
        <f t="shared" si="5"/>
        <v>337</v>
      </c>
      <c r="B349" s="36" t="s">
        <v>1507</v>
      </c>
      <c r="C349" s="37" t="s">
        <v>1508</v>
      </c>
      <c r="D349" s="38">
        <v>2337</v>
      </c>
      <c r="E349" s="39"/>
    </row>
    <row r="350" spans="1:5">
      <c r="A350" s="35">
        <f t="shared" si="5"/>
        <v>338</v>
      </c>
      <c r="B350" s="36" t="s">
        <v>1509</v>
      </c>
      <c r="C350" s="37" t="s">
        <v>1510</v>
      </c>
      <c r="D350" s="38">
        <v>2338</v>
      </c>
      <c r="E350" s="39"/>
    </row>
    <row r="351" spans="1:5">
      <c r="A351" s="35">
        <f t="shared" si="5"/>
        <v>339</v>
      </c>
      <c r="B351" s="36" t="s">
        <v>1511</v>
      </c>
      <c r="C351" s="37" t="s">
        <v>1512</v>
      </c>
      <c r="D351" s="38">
        <v>2339</v>
      </c>
      <c r="E351" s="39"/>
    </row>
    <row r="352" spans="1:5">
      <c r="A352" s="35">
        <f t="shared" si="5"/>
        <v>340</v>
      </c>
      <c r="B352" s="36" t="s">
        <v>1513</v>
      </c>
      <c r="C352" s="37" t="s">
        <v>1514</v>
      </c>
      <c r="D352" s="38">
        <v>2340</v>
      </c>
      <c r="E352" s="39"/>
    </row>
    <row r="353" spans="1:5">
      <c r="A353" s="35">
        <f t="shared" si="5"/>
        <v>341</v>
      </c>
      <c r="B353" s="36" t="s">
        <v>1515</v>
      </c>
      <c r="C353" s="37" t="s">
        <v>1516</v>
      </c>
      <c r="D353" s="38">
        <v>2341</v>
      </c>
      <c r="E353" s="39"/>
    </row>
    <row r="354" spans="1:5">
      <c r="A354" s="35">
        <f t="shared" si="5"/>
        <v>342</v>
      </c>
      <c r="B354" s="36" t="s">
        <v>1517</v>
      </c>
      <c r="C354" s="37" t="s">
        <v>1518</v>
      </c>
      <c r="D354" s="38">
        <v>2342</v>
      </c>
      <c r="E354" s="39"/>
    </row>
    <row r="355" spans="1:5">
      <c r="A355" s="35">
        <f t="shared" si="5"/>
        <v>343</v>
      </c>
      <c r="B355" s="36" t="s">
        <v>1519</v>
      </c>
      <c r="C355" s="37" t="s">
        <v>1520</v>
      </c>
      <c r="D355" s="38">
        <v>2343</v>
      </c>
      <c r="E355" s="39"/>
    </row>
    <row r="356" spans="1:5">
      <c r="A356" s="35">
        <f t="shared" si="5"/>
        <v>344</v>
      </c>
      <c r="B356" s="36" t="s">
        <v>1521</v>
      </c>
      <c r="C356" s="37" t="s">
        <v>1522</v>
      </c>
      <c r="D356" s="38">
        <v>2344</v>
      </c>
      <c r="E356" s="39"/>
    </row>
    <row r="357" spans="1:5">
      <c r="A357" s="35">
        <f t="shared" si="5"/>
        <v>345</v>
      </c>
      <c r="B357" s="36" t="s">
        <v>1523</v>
      </c>
      <c r="C357" s="37" t="s">
        <v>1524</v>
      </c>
      <c r="D357" s="38">
        <v>2345</v>
      </c>
      <c r="E357" s="39"/>
    </row>
    <row r="358" spans="1:5">
      <c r="A358" s="35">
        <f t="shared" si="5"/>
        <v>346</v>
      </c>
      <c r="B358" s="36" t="s">
        <v>1525</v>
      </c>
      <c r="C358" s="37" t="s">
        <v>1526</v>
      </c>
      <c r="D358" s="38">
        <v>2346</v>
      </c>
      <c r="E358" s="39"/>
    </row>
    <row r="359" spans="1:5">
      <c r="A359" s="35">
        <f t="shared" si="5"/>
        <v>347</v>
      </c>
      <c r="B359" s="36" t="s">
        <v>1527</v>
      </c>
      <c r="C359" s="37" t="s">
        <v>1528</v>
      </c>
      <c r="D359" s="38">
        <v>2347</v>
      </c>
      <c r="E359" s="39"/>
    </row>
    <row r="360" spans="1:5">
      <c r="A360" s="35">
        <f t="shared" si="5"/>
        <v>348</v>
      </c>
      <c r="B360" s="36" t="s">
        <v>1529</v>
      </c>
      <c r="C360" s="37" t="s">
        <v>1530</v>
      </c>
      <c r="D360" s="38">
        <v>2348</v>
      </c>
      <c r="E360" s="39"/>
    </row>
    <row r="361" spans="1:5">
      <c r="A361" s="35">
        <f t="shared" si="5"/>
        <v>349</v>
      </c>
      <c r="B361" s="36" t="s">
        <v>1531</v>
      </c>
      <c r="C361" s="37" t="s">
        <v>1532</v>
      </c>
      <c r="D361" s="38">
        <v>2349</v>
      </c>
      <c r="E361" s="39"/>
    </row>
    <row r="362" spans="1:5" ht="25.5">
      <c r="A362" s="35">
        <f t="shared" si="5"/>
        <v>350</v>
      </c>
      <c r="B362" s="36" t="s">
        <v>1533</v>
      </c>
      <c r="C362" s="37" t="s">
        <v>1534</v>
      </c>
      <c r="D362" s="38">
        <v>2350</v>
      </c>
      <c r="E362" s="39"/>
    </row>
    <row r="363" spans="1:5">
      <c r="A363" s="35">
        <f t="shared" si="5"/>
        <v>351</v>
      </c>
      <c r="B363" s="36" t="s">
        <v>1535</v>
      </c>
      <c r="C363" s="37" t="s">
        <v>1449</v>
      </c>
      <c r="D363" s="38">
        <v>2351</v>
      </c>
      <c r="E363" s="39"/>
    </row>
    <row r="364" spans="1:5">
      <c r="A364" s="35">
        <f t="shared" si="5"/>
        <v>352</v>
      </c>
      <c r="B364" s="36" t="s">
        <v>1450</v>
      </c>
      <c r="C364" s="37" t="s">
        <v>1451</v>
      </c>
      <c r="D364" s="38">
        <v>2352</v>
      </c>
      <c r="E364" s="39"/>
    </row>
    <row r="365" spans="1:5">
      <c r="A365" s="35">
        <f t="shared" si="5"/>
        <v>353</v>
      </c>
      <c r="B365" s="36" t="s">
        <v>1452</v>
      </c>
      <c r="C365" s="37" t="s">
        <v>1453</v>
      </c>
      <c r="D365" s="38">
        <v>2353</v>
      </c>
      <c r="E365" s="39"/>
    </row>
    <row r="366" spans="1:5">
      <c r="A366" s="35">
        <f t="shared" si="5"/>
        <v>354</v>
      </c>
      <c r="B366" s="36" t="s">
        <v>1454</v>
      </c>
      <c r="C366" s="37" t="s">
        <v>1455</v>
      </c>
      <c r="D366" s="38">
        <v>2354</v>
      </c>
      <c r="E366" s="39"/>
    </row>
    <row r="367" spans="1:5">
      <c r="A367" s="35">
        <f t="shared" si="5"/>
        <v>355</v>
      </c>
      <c r="B367" s="36" t="s">
        <v>1456</v>
      </c>
      <c r="C367" s="37" t="s">
        <v>1457</v>
      </c>
      <c r="D367" s="38">
        <v>2355</v>
      </c>
      <c r="E367" s="39"/>
    </row>
    <row r="368" spans="1:5">
      <c r="A368" s="35">
        <f t="shared" si="5"/>
        <v>356</v>
      </c>
      <c r="B368" s="36" t="s">
        <v>1458</v>
      </c>
      <c r="C368" s="37" t="s">
        <v>1459</v>
      </c>
      <c r="D368" s="38">
        <v>2356</v>
      </c>
      <c r="E368" s="39"/>
    </row>
    <row r="369" spans="1:5">
      <c r="A369" s="35">
        <f t="shared" si="5"/>
        <v>357</v>
      </c>
      <c r="B369" s="36" t="s">
        <v>1460</v>
      </c>
      <c r="C369" s="37" t="s">
        <v>1461</v>
      </c>
      <c r="D369" s="38">
        <v>2357</v>
      </c>
      <c r="E369" s="39"/>
    </row>
    <row r="370" spans="1:5">
      <c r="A370" s="35">
        <f t="shared" si="5"/>
        <v>358</v>
      </c>
      <c r="B370" s="36" t="s">
        <v>1462</v>
      </c>
      <c r="C370" s="37" t="s">
        <v>1463</v>
      </c>
      <c r="D370" s="38">
        <v>2358</v>
      </c>
      <c r="E370" s="39"/>
    </row>
    <row r="371" spans="1:5">
      <c r="A371" s="35">
        <f t="shared" si="5"/>
        <v>359</v>
      </c>
      <c r="B371" s="36" t="s">
        <v>1464</v>
      </c>
      <c r="C371" s="37" t="s">
        <v>1465</v>
      </c>
      <c r="D371" s="38">
        <v>2359</v>
      </c>
      <c r="E371" s="39"/>
    </row>
    <row r="372" spans="1:5">
      <c r="A372" s="35">
        <f t="shared" si="5"/>
        <v>360</v>
      </c>
      <c r="B372" s="36" t="s">
        <v>1466</v>
      </c>
      <c r="C372" s="37" t="s">
        <v>1467</v>
      </c>
      <c r="D372" s="38">
        <v>2360</v>
      </c>
      <c r="E372" s="39"/>
    </row>
    <row r="373" spans="1:5" ht="25.5">
      <c r="A373" s="35">
        <f t="shared" si="5"/>
        <v>361</v>
      </c>
      <c r="B373" s="36" t="s">
        <v>1468</v>
      </c>
      <c r="C373" s="37" t="s">
        <v>1469</v>
      </c>
      <c r="D373" s="38">
        <v>2361</v>
      </c>
      <c r="E373" s="39"/>
    </row>
    <row r="374" spans="1:5">
      <c r="A374" s="35">
        <f t="shared" si="5"/>
        <v>362</v>
      </c>
      <c r="B374" s="36" t="s">
        <v>1470</v>
      </c>
      <c r="C374" s="37" t="s">
        <v>1471</v>
      </c>
      <c r="D374" s="38">
        <v>2362</v>
      </c>
      <c r="E374" s="39"/>
    </row>
    <row r="375" spans="1:5">
      <c r="A375" s="35">
        <f t="shared" si="5"/>
        <v>363</v>
      </c>
      <c r="B375" s="36" t="s">
        <v>1472</v>
      </c>
      <c r="C375" s="37" t="s">
        <v>1473</v>
      </c>
      <c r="D375" s="38">
        <v>2363</v>
      </c>
      <c r="E375" s="39"/>
    </row>
    <row r="376" spans="1:5">
      <c r="A376" s="35">
        <f t="shared" si="5"/>
        <v>364</v>
      </c>
      <c r="B376" s="36" t="s">
        <v>1474</v>
      </c>
      <c r="C376" s="37" t="s">
        <v>1475</v>
      </c>
      <c r="D376" s="38">
        <v>2364</v>
      </c>
      <c r="E376" s="39"/>
    </row>
    <row r="377" spans="1:5">
      <c r="A377" s="35">
        <f t="shared" si="5"/>
        <v>365</v>
      </c>
      <c r="B377" s="36" t="s">
        <v>1476</v>
      </c>
      <c r="C377" s="37" t="s">
        <v>1477</v>
      </c>
      <c r="D377" s="38">
        <v>2365</v>
      </c>
      <c r="E377" s="39"/>
    </row>
    <row r="378" spans="1:5" ht="25.5">
      <c r="A378" s="35">
        <f t="shared" si="5"/>
        <v>366</v>
      </c>
      <c r="B378" s="36" t="s">
        <v>1478</v>
      </c>
      <c r="C378" s="37" t="s">
        <v>1479</v>
      </c>
      <c r="D378" s="38">
        <v>2366</v>
      </c>
      <c r="E378" s="39"/>
    </row>
    <row r="379" spans="1:5">
      <c r="A379" s="35">
        <f t="shared" si="5"/>
        <v>367</v>
      </c>
      <c r="B379" s="36" t="s">
        <v>1480</v>
      </c>
      <c r="C379" s="37" t="s">
        <v>1481</v>
      </c>
      <c r="D379" s="38">
        <v>2367</v>
      </c>
      <c r="E379" s="39"/>
    </row>
    <row r="380" spans="1:5">
      <c r="A380" s="35">
        <f t="shared" si="5"/>
        <v>368</v>
      </c>
      <c r="B380" s="36" t="s">
        <v>1482</v>
      </c>
      <c r="C380" s="37" t="s">
        <v>594</v>
      </c>
      <c r="D380" s="38">
        <v>2368</v>
      </c>
      <c r="E380" s="39"/>
    </row>
    <row r="381" spans="1:5">
      <c r="A381" s="35">
        <f t="shared" si="5"/>
        <v>369</v>
      </c>
      <c r="B381" s="36" t="s">
        <v>595</v>
      </c>
      <c r="C381" s="37" t="s">
        <v>596</v>
      </c>
      <c r="D381" s="38">
        <v>2369</v>
      </c>
      <c r="E381" s="39"/>
    </row>
    <row r="382" spans="1:5" ht="25.5">
      <c r="A382" s="35">
        <f t="shared" si="5"/>
        <v>370</v>
      </c>
      <c r="B382" s="36" t="s">
        <v>597</v>
      </c>
      <c r="C382" s="37" t="s">
        <v>598</v>
      </c>
      <c r="D382" s="38">
        <v>2370</v>
      </c>
      <c r="E382" s="39"/>
    </row>
    <row r="383" spans="1:5">
      <c r="A383" s="35">
        <f t="shared" si="5"/>
        <v>371</v>
      </c>
      <c r="B383" s="36" t="s">
        <v>599</v>
      </c>
      <c r="C383" s="37" t="s">
        <v>600</v>
      </c>
      <c r="D383" s="38">
        <v>2371</v>
      </c>
      <c r="E383" s="39"/>
    </row>
    <row r="384" spans="1:5">
      <c r="A384" s="35">
        <f t="shared" si="5"/>
        <v>372</v>
      </c>
      <c r="B384" s="36" t="s">
        <v>601</v>
      </c>
      <c r="C384" s="37" t="s">
        <v>602</v>
      </c>
      <c r="D384" s="38">
        <v>2372</v>
      </c>
      <c r="E384" s="39"/>
    </row>
    <row r="385" spans="1:5" ht="25.5">
      <c r="A385" s="35">
        <f t="shared" si="5"/>
        <v>373</v>
      </c>
      <c r="B385" s="36" t="s">
        <v>603</v>
      </c>
      <c r="C385" s="37" t="s">
        <v>604</v>
      </c>
      <c r="D385" s="38">
        <v>2373</v>
      </c>
      <c r="E385" s="39"/>
    </row>
    <row r="386" spans="1:5">
      <c r="A386" s="35">
        <f t="shared" si="5"/>
        <v>374</v>
      </c>
      <c r="B386" s="36" t="s">
        <v>605</v>
      </c>
      <c r="C386" s="37" t="s">
        <v>606</v>
      </c>
      <c r="D386" s="38">
        <v>2374</v>
      </c>
      <c r="E386" s="39"/>
    </row>
    <row r="387" spans="1:5">
      <c r="A387" s="35">
        <f t="shared" si="5"/>
        <v>375</v>
      </c>
      <c r="B387" s="36" t="s">
        <v>607</v>
      </c>
      <c r="C387" s="37" t="s">
        <v>608</v>
      </c>
      <c r="D387" s="38">
        <v>2375</v>
      </c>
      <c r="E387" s="39"/>
    </row>
    <row r="388" spans="1:5">
      <c r="A388" s="35">
        <f t="shared" si="5"/>
        <v>376</v>
      </c>
      <c r="B388" s="36" t="s">
        <v>609</v>
      </c>
      <c r="C388" s="37" t="s">
        <v>610</v>
      </c>
      <c r="D388" s="38">
        <v>2376</v>
      </c>
      <c r="E388" s="39"/>
    </row>
    <row r="389" spans="1:5">
      <c r="A389" s="35">
        <f t="shared" si="5"/>
        <v>377</v>
      </c>
      <c r="B389" s="36" t="s">
        <v>611</v>
      </c>
      <c r="C389" s="37" t="s">
        <v>612</v>
      </c>
      <c r="D389" s="38">
        <v>2377</v>
      </c>
      <c r="E389" s="39"/>
    </row>
    <row r="390" spans="1:5" ht="25.5">
      <c r="A390" s="35">
        <f t="shared" si="5"/>
        <v>378</v>
      </c>
      <c r="B390" s="36" t="s">
        <v>613</v>
      </c>
      <c r="C390" s="37" t="s">
        <v>614</v>
      </c>
      <c r="D390" s="38">
        <v>2378</v>
      </c>
      <c r="E390" s="39"/>
    </row>
    <row r="391" spans="1:5">
      <c r="A391" s="35">
        <f t="shared" si="5"/>
        <v>379</v>
      </c>
      <c r="B391" s="36" t="s">
        <v>615</v>
      </c>
      <c r="C391" s="37" t="s">
        <v>616</v>
      </c>
      <c r="D391" s="38">
        <v>2379</v>
      </c>
      <c r="E391" s="39"/>
    </row>
    <row r="392" spans="1:5">
      <c r="A392" s="35">
        <f t="shared" si="5"/>
        <v>380</v>
      </c>
      <c r="B392" s="36" t="s">
        <v>617</v>
      </c>
      <c r="C392" s="37" t="s">
        <v>618</v>
      </c>
      <c r="D392" s="38">
        <v>2380</v>
      </c>
      <c r="E392" s="39"/>
    </row>
    <row r="393" spans="1:5" ht="25.5">
      <c r="A393" s="35">
        <f t="shared" si="5"/>
        <v>381</v>
      </c>
      <c r="B393" s="36" t="s">
        <v>619</v>
      </c>
      <c r="C393" s="37" t="s">
        <v>620</v>
      </c>
      <c r="D393" s="38">
        <v>2381</v>
      </c>
      <c r="E393" s="39"/>
    </row>
    <row r="394" spans="1:5" ht="25.5">
      <c r="A394" s="35">
        <f t="shared" si="5"/>
        <v>382</v>
      </c>
      <c r="B394" s="36" t="s">
        <v>621</v>
      </c>
      <c r="C394" s="37" t="s">
        <v>622</v>
      </c>
      <c r="D394" s="38">
        <v>2382</v>
      </c>
      <c r="E394" s="39"/>
    </row>
    <row r="395" spans="1:5" ht="25.5">
      <c r="A395" s="35">
        <f t="shared" si="5"/>
        <v>383</v>
      </c>
      <c r="B395" s="36" t="s">
        <v>623</v>
      </c>
      <c r="C395" s="37" t="s">
        <v>624</v>
      </c>
      <c r="D395" s="38">
        <v>2383</v>
      </c>
      <c r="E395" s="39"/>
    </row>
    <row r="396" spans="1:5">
      <c r="A396" s="35">
        <f t="shared" si="5"/>
        <v>384</v>
      </c>
      <c r="B396" s="36" t="s">
        <v>625</v>
      </c>
      <c r="C396" s="37" t="s">
        <v>626</v>
      </c>
      <c r="D396" s="38">
        <v>2384</v>
      </c>
      <c r="E396" s="39"/>
    </row>
    <row r="397" spans="1:5">
      <c r="A397" s="35">
        <f t="shared" si="5"/>
        <v>385</v>
      </c>
      <c r="B397" s="36" t="s">
        <v>627</v>
      </c>
      <c r="C397" s="37" t="s">
        <v>628</v>
      </c>
      <c r="D397" s="38">
        <v>2385</v>
      </c>
      <c r="E397" s="39"/>
    </row>
    <row r="398" spans="1:5">
      <c r="A398" s="35">
        <f t="shared" si="5"/>
        <v>386</v>
      </c>
      <c r="B398" s="36" t="s">
        <v>629</v>
      </c>
      <c r="C398" s="37" t="s">
        <v>630</v>
      </c>
      <c r="D398" s="38">
        <v>2386</v>
      </c>
      <c r="E398" s="39"/>
    </row>
    <row r="399" spans="1:5" ht="25.5">
      <c r="A399" s="35">
        <f t="shared" ref="A399:A462" si="6">A398+1</f>
        <v>387</v>
      </c>
      <c r="B399" s="36" t="s">
        <v>631</v>
      </c>
      <c r="C399" s="37" t="s">
        <v>632</v>
      </c>
      <c r="D399" s="38">
        <v>2387</v>
      </c>
      <c r="E399" s="39"/>
    </row>
    <row r="400" spans="1:5" ht="25.5">
      <c r="A400" s="35">
        <f t="shared" si="6"/>
        <v>388</v>
      </c>
      <c r="B400" s="36" t="s">
        <v>633</v>
      </c>
      <c r="C400" s="37" t="s">
        <v>634</v>
      </c>
      <c r="D400" s="38">
        <v>2388</v>
      </c>
      <c r="E400" s="39"/>
    </row>
    <row r="401" spans="1:5" ht="25.5">
      <c r="A401" s="35">
        <f t="shared" si="6"/>
        <v>389</v>
      </c>
      <c r="B401" s="36" t="s">
        <v>635</v>
      </c>
      <c r="C401" s="37" t="s">
        <v>636</v>
      </c>
      <c r="D401" s="38">
        <v>2389</v>
      </c>
      <c r="E401" s="39"/>
    </row>
    <row r="402" spans="1:5" ht="25.5">
      <c r="A402" s="35">
        <f t="shared" si="6"/>
        <v>390</v>
      </c>
      <c r="B402" s="36" t="s">
        <v>637</v>
      </c>
      <c r="C402" s="37" t="s">
        <v>638</v>
      </c>
      <c r="D402" s="38">
        <v>2390</v>
      </c>
      <c r="E402" s="39"/>
    </row>
    <row r="403" spans="1:5">
      <c r="A403" s="35">
        <f t="shared" si="6"/>
        <v>391</v>
      </c>
      <c r="B403" s="36" t="s">
        <v>639</v>
      </c>
      <c r="C403" s="37" t="s">
        <v>640</v>
      </c>
      <c r="D403" s="38">
        <v>2391</v>
      </c>
      <c r="E403" s="39"/>
    </row>
    <row r="404" spans="1:5" ht="25.5">
      <c r="A404" s="35">
        <f t="shared" si="6"/>
        <v>392</v>
      </c>
      <c r="B404" s="36" t="s">
        <v>641</v>
      </c>
      <c r="C404" s="37" t="s">
        <v>642</v>
      </c>
      <c r="D404" s="38">
        <v>2392</v>
      </c>
      <c r="E404" s="39"/>
    </row>
    <row r="405" spans="1:5" ht="25.5">
      <c r="A405" s="35">
        <f t="shared" si="6"/>
        <v>393</v>
      </c>
      <c r="B405" s="36" t="s">
        <v>643</v>
      </c>
      <c r="C405" s="37" t="s">
        <v>644</v>
      </c>
      <c r="D405" s="38">
        <v>2393</v>
      </c>
      <c r="E405" s="39"/>
    </row>
    <row r="406" spans="1:5" ht="25.5">
      <c r="A406" s="35">
        <f t="shared" si="6"/>
        <v>394</v>
      </c>
      <c r="B406" s="36" t="s">
        <v>645</v>
      </c>
      <c r="C406" s="37" t="s">
        <v>646</v>
      </c>
      <c r="D406" s="38">
        <v>2394</v>
      </c>
      <c r="E406" s="39"/>
    </row>
    <row r="407" spans="1:5" ht="25.5">
      <c r="A407" s="35">
        <f t="shared" si="6"/>
        <v>395</v>
      </c>
      <c r="B407" s="36" t="s">
        <v>647</v>
      </c>
      <c r="C407" s="37" t="s">
        <v>648</v>
      </c>
      <c r="D407" s="38">
        <v>2395</v>
      </c>
      <c r="E407" s="39"/>
    </row>
    <row r="408" spans="1:5">
      <c r="A408" s="35">
        <f t="shared" si="6"/>
        <v>396</v>
      </c>
      <c r="B408" s="36" t="s">
        <v>649</v>
      </c>
      <c r="C408" s="37" t="s">
        <v>650</v>
      </c>
      <c r="D408" s="38">
        <v>2396</v>
      </c>
      <c r="E408" s="39"/>
    </row>
    <row r="409" spans="1:5" ht="25.5">
      <c r="A409" s="35">
        <f t="shared" si="6"/>
        <v>397</v>
      </c>
      <c r="B409" s="36" t="s">
        <v>651</v>
      </c>
      <c r="C409" s="37" t="s">
        <v>652</v>
      </c>
      <c r="D409" s="38">
        <v>2397</v>
      </c>
      <c r="E409" s="39"/>
    </row>
    <row r="410" spans="1:5" ht="25.5">
      <c r="A410" s="35">
        <f t="shared" si="6"/>
        <v>398</v>
      </c>
      <c r="B410" s="36" t="s">
        <v>653</v>
      </c>
      <c r="C410" s="37" t="s">
        <v>654</v>
      </c>
      <c r="D410" s="38">
        <v>2398</v>
      </c>
      <c r="E410" s="39"/>
    </row>
    <row r="411" spans="1:5">
      <c r="A411" s="35">
        <f t="shared" si="6"/>
        <v>399</v>
      </c>
      <c r="B411" s="36" t="s">
        <v>655</v>
      </c>
      <c r="C411" s="37" t="s">
        <v>656</v>
      </c>
      <c r="D411" s="38">
        <v>2399</v>
      </c>
      <c r="E411" s="39"/>
    </row>
    <row r="412" spans="1:5">
      <c r="A412" s="35">
        <f t="shared" si="6"/>
        <v>400</v>
      </c>
      <c r="B412" s="36" t="s">
        <v>657</v>
      </c>
      <c r="C412" s="37" t="s">
        <v>658</v>
      </c>
      <c r="D412" s="38">
        <v>2400</v>
      </c>
      <c r="E412" s="39"/>
    </row>
    <row r="413" spans="1:5">
      <c r="A413" s="35">
        <f t="shared" si="6"/>
        <v>401</v>
      </c>
      <c r="B413" s="36" t="s">
        <v>659</v>
      </c>
      <c r="C413" s="37" t="s">
        <v>660</v>
      </c>
      <c r="D413" s="38">
        <v>2401</v>
      </c>
      <c r="E413" s="39"/>
    </row>
    <row r="414" spans="1:5" ht="25.5">
      <c r="A414" s="35">
        <f t="shared" si="6"/>
        <v>402</v>
      </c>
      <c r="B414" s="36" t="s">
        <v>661</v>
      </c>
      <c r="C414" s="37" t="s">
        <v>662</v>
      </c>
      <c r="D414" s="38">
        <v>2402</v>
      </c>
      <c r="E414" s="39"/>
    </row>
    <row r="415" spans="1:5">
      <c r="A415" s="35">
        <f t="shared" si="6"/>
        <v>403</v>
      </c>
      <c r="B415" s="36" t="s">
        <v>663</v>
      </c>
      <c r="C415" s="37" t="s">
        <v>664</v>
      </c>
      <c r="D415" s="38">
        <v>2403</v>
      </c>
      <c r="E415" s="39"/>
    </row>
    <row r="416" spans="1:5" ht="25.5">
      <c r="A416" s="35">
        <f t="shared" si="6"/>
        <v>404</v>
      </c>
      <c r="B416" s="36" t="s">
        <v>665</v>
      </c>
      <c r="C416" s="37" t="s">
        <v>666</v>
      </c>
      <c r="D416" s="38">
        <v>2404</v>
      </c>
      <c r="E416" s="39"/>
    </row>
    <row r="417" spans="1:5" ht="25.5">
      <c r="A417" s="35">
        <f t="shared" si="6"/>
        <v>405</v>
      </c>
      <c r="B417" s="36" t="s">
        <v>667</v>
      </c>
      <c r="C417" s="37" t="s">
        <v>668</v>
      </c>
      <c r="D417" s="38">
        <v>2405</v>
      </c>
      <c r="E417" s="39"/>
    </row>
    <row r="418" spans="1:5" ht="25.5">
      <c r="A418" s="35">
        <f t="shared" si="6"/>
        <v>406</v>
      </c>
      <c r="B418" s="36" t="s">
        <v>669</v>
      </c>
      <c r="C418" s="37" t="s">
        <v>670</v>
      </c>
      <c r="D418" s="38">
        <v>2406</v>
      </c>
      <c r="E418" s="39"/>
    </row>
    <row r="419" spans="1:5">
      <c r="A419" s="35">
        <f t="shared" si="6"/>
        <v>407</v>
      </c>
      <c r="B419" s="36" t="s">
        <v>671</v>
      </c>
      <c r="C419" s="37" t="s">
        <v>672</v>
      </c>
      <c r="D419" s="38">
        <v>2407</v>
      </c>
      <c r="E419" s="39"/>
    </row>
    <row r="420" spans="1:5" ht="25.5">
      <c r="A420" s="35">
        <f t="shared" si="6"/>
        <v>408</v>
      </c>
      <c r="B420" s="36" t="s">
        <v>673</v>
      </c>
      <c r="C420" s="37" t="s">
        <v>674</v>
      </c>
      <c r="D420" s="38">
        <v>2408</v>
      </c>
      <c r="E420" s="39"/>
    </row>
    <row r="421" spans="1:5">
      <c r="A421" s="35">
        <f t="shared" si="6"/>
        <v>409</v>
      </c>
      <c r="B421" s="36" t="s">
        <v>675</v>
      </c>
      <c r="C421" s="37" t="s">
        <v>676</v>
      </c>
      <c r="D421" s="38">
        <v>2409</v>
      </c>
      <c r="E421" s="39"/>
    </row>
    <row r="422" spans="1:5" ht="25.5">
      <c r="A422" s="35">
        <f t="shared" si="6"/>
        <v>410</v>
      </c>
      <c r="B422" s="36" t="s">
        <v>677</v>
      </c>
      <c r="C422" s="37" t="s">
        <v>678</v>
      </c>
      <c r="D422" s="38">
        <v>2410</v>
      </c>
      <c r="E422" s="39"/>
    </row>
    <row r="423" spans="1:5">
      <c r="A423" s="35">
        <f t="shared" si="6"/>
        <v>411</v>
      </c>
      <c r="B423" s="36" t="s">
        <v>679</v>
      </c>
      <c r="C423" s="37" t="s">
        <v>680</v>
      </c>
      <c r="D423" s="38">
        <v>2411</v>
      </c>
      <c r="E423" s="39"/>
    </row>
    <row r="424" spans="1:5">
      <c r="A424" s="35">
        <f t="shared" si="6"/>
        <v>412</v>
      </c>
      <c r="B424" s="36" t="s">
        <v>681</v>
      </c>
      <c r="C424" s="37" t="s">
        <v>682</v>
      </c>
      <c r="D424" s="38">
        <v>2412</v>
      </c>
      <c r="E424" s="39"/>
    </row>
    <row r="425" spans="1:5">
      <c r="A425" s="35">
        <f t="shared" si="6"/>
        <v>413</v>
      </c>
      <c r="B425" s="36" t="s">
        <v>683</v>
      </c>
      <c r="C425" s="37" t="s">
        <v>684</v>
      </c>
      <c r="D425" s="38">
        <v>2413</v>
      </c>
      <c r="E425" s="39"/>
    </row>
    <row r="426" spans="1:5">
      <c r="A426" s="35">
        <f t="shared" si="6"/>
        <v>414</v>
      </c>
      <c r="B426" s="36" t="s">
        <v>685</v>
      </c>
      <c r="C426" s="37" t="s">
        <v>686</v>
      </c>
      <c r="D426" s="38">
        <v>2414</v>
      </c>
      <c r="E426" s="39"/>
    </row>
    <row r="427" spans="1:5">
      <c r="A427" s="35">
        <f t="shared" si="6"/>
        <v>415</v>
      </c>
      <c r="B427" s="36" t="s">
        <v>687</v>
      </c>
      <c r="C427" s="37" t="s">
        <v>1550</v>
      </c>
      <c r="D427" s="38">
        <v>2415</v>
      </c>
      <c r="E427" s="39"/>
    </row>
    <row r="428" spans="1:5">
      <c r="A428" s="35">
        <f t="shared" si="6"/>
        <v>416</v>
      </c>
      <c r="B428" s="36" t="s">
        <v>1551</v>
      </c>
      <c r="C428" s="37" t="s">
        <v>1552</v>
      </c>
      <c r="D428" s="38">
        <v>2416</v>
      </c>
      <c r="E428" s="39"/>
    </row>
    <row r="429" spans="1:5">
      <c r="A429" s="35">
        <f t="shared" si="6"/>
        <v>417</v>
      </c>
      <c r="B429" s="36" t="s">
        <v>1553</v>
      </c>
      <c r="C429" s="37" t="s">
        <v>1554</v>
      </c>
      <c r="D429" s="38">
        <v>2417</v>
      </c>
      <c r="E429" s="39"/>
    </row>
    <row r="430" spans="1:5">
      <c r="A430" s="35">
        <f t="shared" si="6"/>
        <v>418</v>
      </c>
      <c r="B430" s="36" t="s">
        <v>1555</v>
      </c>
      <c r="C430" s="37" t="s">
        <v>1556</v>
      </c>
      <c r="D430" s="38">
        <v>2418</v>
      </c>
      <c r="E430" s="39"/>
    </row>
    <row r="431" spans="1:5">
      <c r="A431" s="35">
        <f t="shared" si="6"/>
        <v>419</v>
      </c>
      <c r="B431" s="36" t="s">
        <v>1557</v>
      </c>
      <c r="C431" s="37" t="s">
        <v>1558</v>
      </c>
      <c r="D431" s="38">
        <v>2419</v>
      </c>
      <c r="E431" s="39"/>
    </row>
    <row r="432" spans="1:5">
      <c r="A432" s="35">
        <f t="shared" si="6"/>
        <v>420</v>
      </c>
      <c r="B432" s="36" t="s">
        <v>1559</v>
      </c>
      <c r="C432" s="37" t="s">
        <v>1560</v>
      </c>
      <c r="D432" s="38">
        <v>2420</v>
      </c>
      <c r="E432" s="39"/>
    </row>
    <row r="433" spans="1:5">
      <c r="A433" s="35">
        <f t="shared" si="6"/>
        <v>421</v>
      </c>
      <c r="B433" s="36" t="s">
        <v>1561</v>
      </c>
      <c r="C433" s="37" t="s">
        <v>1562</v>
      </c>
      <c r="D433" s="38">
        <v>2421</v>
      </c>
      <c r="E433" s="39"/>
    </row>
    <row r="434" spans="1:5">
      <c r="A434" s="35">
        <f t="shared" si="6"/>
        <v>422</v>
      </c>
      <c r="B434" s="36" t="s">
        <v>1563</v>
      </c>
      <c r="C434" s="37" t="s">
        <v>1564</v>
      </c>
      <c r="D434" s="38">
        <v>2422</v>
      </c>
      <c r="E434" s="39"/>
    </row>
    <row r="435" spans="1:5">
      <c r="A435" s="35">
        <f t="shared" si="6"/>
        <v>423</v>
      </c>
      <c r="B435" s="36" t="s">
        <v>1565</v>
      </c>
      <c r="C435" s="37" t="s">
        <v>1566</v>
      </c>
      <c r="D435" s="38">
        <v>2423</v>
      </c>
      <c r="E435" s="39"/>
    </row>
    <row r="436" spans="1:5">
      <c r="A436" s="35">
        <f t="shared" si="6"/>
        <v>424</v>
      </c>
      <c r="B436" s="36" t="s">
        <v>1567</v>
      </c>
      <c r="C436" s="37" t="s">
        <v>1568</v>
      </c>
      <c r="D436" s="38">
        <v>2424</v>
      </c>
      <c r="E436" s="39"/>
    </row>
    <row r="437" spans="1:5">
      <c r="A437" s="35">
        <f t="shared" si="6"/>
        <v>425</v>
      </c>
      <c r="B437" s="36" t="s">
        <v>1569</v>
      </c>
      <c r="C437" s="37" t="s">
        <v>1570</v>
      </c>
      <c r="D437" s="38">
        <v>2425</v>
      </c>
      <c r="E437" s="39"/>
    </row>
    <row r="438" spans="1:5">
      <c r="A438" s="35">
        <f t="shared" si="6"/>
        <v>426</v>
      </c>
      <c r="B438" s="36" t="s">
        <v>1571</v>
      </c>
      <c r="C438" s="37" t="s">
        <v>1572</v>
      </c>
      <c r="D438" s="38">
        <v>2426</v>
      </c>
      <c r="E438" s="39"/>
    </row>
    <row r="439" spans="1:5">
      <c r="A439" s="35">
        <f t="shared" si="6"/>
        <v>427</v>
      </c>
      <c r="B439" s="36" t="s">
        <v>1573</v>
      </c>
      <c r="C439" s="37" t="s">
        <v>1574</v>
      </c>
      <c r="D439" s="38">
        <v>2427</v>
      </c>
      <c r="E439" s="39"/>
    </row>
    <row r="440" spans="1:5">
      <c r="A440" s="35">
        <f t="shared" si="6"/>
        <v>428</v>
      </c>
      <c r="B440" s="36" t="s">
        <v>1575</v>
      </c>
      <c r="C440" s="37" t="s">
        <v>1576</v>
      </c>
      <c r="D440" s="38">
        <v>2428</v>
      </c>
      <c r="E440" s="39"/>
    </row>
    <row r="441" spans="1:5">
      <c r="A441" s="35">
        <f t="shared" si="6"/>
        <v>429</v>
      </c>
      <c r="B441" s="36" t="s">
        <v>1577</v>
      </c>
      <c r="C441" s="37" t="s">
        <v>1578</v>
      </c>
      <c r="D441" s="38">
        <v>2429</v>
      </c>
      <c r="E441" s="39"/>
    </row>
    <row r="442" spans="1:5">
      <c r="A442" s="35">
        <f t="shared" si="6"/>
        <v>430</v>
      </c>
      <c r="B442" s="36" t="s">
        <v>1579</v>
      </c>
      <c r="C442" s="37" t="s">
        <v>1580</v>
      </c>
      <c r="D442" s="38">
        <v>2430</v>
      </c>
      <c r="E442" s="39"/>
    </row>
    <row r="443" spans="1:5">
      <c r="A443" s="35">
        <f t="shared" si="6"/>
        <v>431</v>
      </c>
      <c r="B443" s="36" t="s">
        <v>1581</v>
      </c>
      <c r="C443" s="37" t="s">
        <v>1582</v>
      </c>
      <c r="D443" s="38">
        <v>2431</v>
      </c>
      <c r="E443" s="39"/>
    </row>
    <row r="444" spans="1:5">
      <c r="A444" s="35">
        <f t="shared" si="6"/>
        <v>432</v>
      </c>
      <c r="B444" s="36" t="s">
        <v>1583</v>
      </c>
      <c r="C444" s="37" t="s">
        <v>1584</v>
      </c>
      <c r="D444" s="38">
        <v>2432</v>
      </c>
      <c r="E444" s="39"/>
    </row>
    <row r="445" spans="1:5">
      <c r="A445" s="35">
        <f t="shared" si="6"/>
        <v>433</v>
      </c>
      <c r="B445" s="36" t="s">
        <v>1585</v>
      </c>
      <c r="C445" s="37" t="s">
        <v>1586</v>
      </c>
      <c r="D445" s="38">
        <v>2433</v>
      </c>
      <c r="E445" s="39"/>
    </row>
    <row r="446" spans="1:5">
      <c r="A446" s="35">
        <f t="shared" si="6"/>
        <v>434</v>
      </c>
      <c r="B446" s="36" t="s">
        <v>1587</v>
      </c>
      <c r="C446" s="37" t="s">
        <v>1588</v>
      </c>
      <c r="D446" s="38">
        <v>2434</v>
      </c>
      <c r="E446" s="39"/>
    </row>
    <row r="447" spans="1:5">
      <c r="A447" s="35">
        <f t="shared" si="6"/>
        <v>435</v>
      </c>
      <c r="B447" s="36" t="s">
        <v>1589</v>
      </c>
      <c r="C447" s="37" t="s">
        <v>1590</v>
      </c>
      <c r="D447" s="38">
        <v>2435</v>
      </c>
      <c r="E447" s="39"/>
    </row>
    <row r="448" spans="1:5">
      <c r="A448" s="35">
        <f t="shared" si="6"/>
        <v>436</v>
      </c>
      <c r="B448" s="36" t="s">
        <v>1591</v>
      </c>
      <c r="C448" s="37" t="s">
        <v>1592</v>
      </c>
      <c r="D448" s="38">
        <v>2436</v>
      </c>
      <c r="E448" s="39"/>
    </row>
    <row r="449" spans="1:5">
      <c r="A449" s="35">
        <f t="shared" si="6"/>
        <v>437</v>
      </c>
      <c r="B449" s="36" t="s">
        <v>1593</v>
      </c>
      <c r="C449" s="37" t="s">
        <v>1594</v>
      </c>
      <c r="D449" s="38">
        <v>2437</v>
      </c>
      <c r="E449" s="39"/>
    </row>
    <row r="450" spans="1:5">
      <c r="A450" s="35">
        <f t="shared" si="6"/>
        <v>438</v>
      </c>
      <c r="B450" s="36" t="s">
        <v>1595</v>
      </c>
      <c r="C450" s="37" t="s">
        <v>1596</v>
      </c>
      <c r="D450" s="38">
        <v>2438</v>
      </c>
      <c r="E450" s="39"/>
    </row>
    <row r="451" spans="1:5">
      <c r="A451" s="35">
        <f t="shared" si="6"/>
        <v>439</v>
      </c>
      <c r="B451" s="36" t="s">
        <v>1597</v>
      </c>
      <c r="C451" s="37" t="s">
        <v>1598</v>
      </c>
      <c r="D451" s="38">
        <v>2439</v>
      </c>
      <c r="E451" s="39"/>
    </row>
    <row r="452" spans="1:5">
      <c r="A452" s="35">
        <f t="shared" si="6"/>
        <v>440</v>
      </c>
      <c r="B452" s="36" t="s">
        <v>1599</v>
      </c>
      <c r="C452" s="37" t="s">
        <v>1600</v>
      </c>
      <c r="D452" s="38">
        <v>2440</v>
      </c>
      <c r="E452" s="39"/>
    </row>
    <row r="453" spans="1:5">
      <c r="A453" s="35">
        <f t="shared" si="6"/>
        <v>441</v>
      </c>
      <c r="B453" s="36" t="s">
        <v>1601</v>
      </c>
      <c r="C453" s="37" t="s">
        <v>1602</v>
      </c>
      <c r="D453" s="38">
        <v>2441</v>
      </c>
      <c r="E453" s="39"/>
    </row>
    <row r="454" spans="1:5">
      <c r="A454" s="35">
        <f t="shared" si="6"/>
        <v>442</v>
      </c>
      <c r="B454" s="36" t="s">
        <v>1603</v>
      </c>
      <c r="C454" s="37" t="s">
        <v>1604</v>
      </c>
      <c r="D454" s="38">
        <v>2442</v>
      </c>
      <c r="E454" s="39"/>
    </row>
    <row r="455" spans="1:5" ht="25.5">
      <c r="A455" s="35">
        <f t="shared" si="6"/>
        <v>443</v>
      </c>
      <c r="B455" s="36" t="s">
        <v>1605</v>
      </c>
      <c r="C455" s="37" t="s">
        <v>1606</v>
      </c>
      <c r="D455" s="38">
        <v>2443</v>
      </c>
      <c r="E455" s="39"/>
    </row>
    <row r="456" spans="1:5">
      <c r="A456" s="35">
        <f t="shared" si="6"/>
        <v>444</v>
      </c>
      <c r="B456" s="36" t="s">
        <v>1607</v>
      </c>
      <c r="C456" s="37" t="s">
        <v>1608</v>
      </c>
      <c r="D456" s="38">
        <v>2444</v>
      </c>
      <c r="E456" s="39"/>
    </row>
    <row r="457" spans="1:5">
      <c r="A457" s="35">
        <f t="shared" si="6"/>
        <v>445</v>
      </c>
      <c r="B457" s="36" t="s">
        <v>1609</v>
      </c>
      <c r="C457" s="37" t="s">
        <v>1610</v>
      </c>
      <c r="D457" s="38">
        <v>2445</v>
      </c>
      <c r="E457" s="39"/>
    </row>
    <row r="458" spans="1:5">
      <c r="A458" s="35">
        <f t="shared" si="6"/>
        <v>446</v>
      </c>
      <c r="B458" s="36" t="s">
        <v>1611</v>
      </c>
      <c r="C458" s="37" t="s">
        <v>1612</v>
      </c>
      <c r="D458" s="38">
        <v>2446</v>
      </c>
      <c r="E458" s="39"/>
    </row>
    <row r="459" spans="1:5">
      <c r="A459" s="35">
        <f t="shared" si="6"/>
        <v>447</v>
      </c>
      <c r="B459" s="36" t="s">
        <v>1613</v>
      </c>
      <c r="C459" s="37" t="s">
        <v>1614</v>
      </c>
      <c r="D459" s="38">
        <v>2447</v>
      </c>
      <c r="E459" s="39"/>
    </row>
    <row r="460" spans="1:5">
      <c r="A460" s="35">
        <f t="shared" si="6"/>
        <v>448</v>
      </c>
      <c r="B460" s="36" t="s">
        <v>1615</v>
      </c>
      <c r="C460" s="37" t="s">
        <v>1616</v>
      </c>
      <c r="D460" s="38">
        <v>2448</v>
      </c>
      <c r="E460" s="39"/>
    </row>
    <row r="461" spans="1:5">
      <c r="A461" s="35">
        <f t="shared" si="6"/>
        <v>449</v>
      </c>
      <c r="B461" s="36" t="s">
        <v>1617</v>
      </c>
      <c r="C461" s="37" t="s">
        <v>1618</v>
      </c>
      <c r="D461" s="38">
        <v>2449</v>
      </c>
      <c r="E461" s="39"/>
    </row>
    <row r="462" spans="1:5">
      <c r="A462" s="35">
        <f t="shared" si="6"/>
        <v>450</v>
      </c>
      <c r="B462" s="36" t="s">
        <v>1619</v>
      </c>
      <c r="C462" s="37" t="s">
        <v>1620</v>
      </c>
      <c r="D462" s="38">
        <v>2450</v>
      </c>
      <c r="E462" s="39"/>
    </row>
    <row r="463" spans="1:5">
      <c r="A463" s="35">
        <f t="shared" ref="A463:A554" si="7">A462+1</f>
        <v>451</v>
      </c>
      <c r="B463" s="36" t="s">
        <v>1621</v>
      </c>
      <c r="C463" s="37" t="s">
        <v>1622</v>
      </c>
      <c r="D463" s="38">
        <v>2451</v>
      </c>
      <c r="E463" s="39"/>
    </row>
    <row r="464" spans="1:5">
      <c r="A464" s="35">
        <f t="shared" si="7"/>
        <v>452</v>
      </c>
      <c r="B464" s="36" t="s">
        <v>1623</v>
      </c>
      <c r="C464" s="37" t="s">
        <v>1624</v>
      </c>
      <c r="D464" s="38">
        <v>2452</v>
      </c>
      <c r="E464" s="39"/>
    </row>
    <row r="465" spans="1:5" ht="25.5">
      <c r="A465" s="35">
        <f t="shared" si="7"/>
        <v>453</v>
      </c>
      <c r="B465" s="36" t="s">
        <v>1625</v>
      </c>
      <c r="C465" s="37" t="s">
        <v>1626</v>
      </c>
      <c r="D465" s="38">
        <v>2453</v>
      </c>
      <c r="E465" s="39"/>
    </row>
    <row r="466" spans="1:5" ht="25.5">
      <c r="A466" s="35">
        <f t="shared" si="7"/>
        <v>454</v>
      </c>
      <c r="B466" s="36" t="s">
        <v>1627</v>
      </c>
      <c r="C466" s="37" t="s">
        <v>1628</v>
      </c>
      <c r="D466" s="38">
        <v>2454</v>
      </c>
      <c r="E466" s="39"/>
    </row>
    <row r="467" spans="1:5">
      <c r="A467" s="35">
        <f t="shared" si="7"/>
        <v>455</v>
      </c>
      <c r="B467" s="36" t="s">
        <v>1629</v>
      </c>
      <c r="C467" s="37" t="s">
        <v>1630</v>
      </c>
      <c r="D467" s="38">
        <v>2455</v>
      </c>
      <c r="E467" s="39"/>
    </row>
    <row r="468" spans="1:5">
      <c r="A468" s="35">
        <f t="shared" si="7"/>
        <v>456</v>
      </c>
      <c r="B468" s="36" t="s">
        <v>1631</v>
      </c>
      <c r="C468" s="37" t="s">
        <v>1632</v>
      </c>
      <c r="D468" s="38">
        <v>2456</v>
      </c>
      <c r="E468" s="39"/>
    </row>
    <row r="469" spans="1:5">
      <c r="A469" s="35">
        <f t="shared" si="7"/>
        <v>457</v>
      </c>
      <c r="B469" s="36" t="s">
        <v>1633</v>
      </c>
      <c r="C469" s="37" t="s">
        <v>1634</v>
      </c>
      <c r="D469" s="38">
        <v>2457</v>
      </c>
      <c r="E469" s="39"/>
    </row>
    <row r="470" spans="1:5">
      <c r="A470" s="35">
        <f t="shared" si="7"/>
        <v>458</v>
      </c>
      <c r="B470" s="36" t="s">
        <v>1635</v>
      </c>
      <c r="C470" s="37" t="s">
        <v>1636</v>
      </c>
      <c r="D470" s="38">
        <v>2458</v>
      </c>
      <c r="E470" s="39"/>
    </row>
    <row r="471" spans="1:5">
      <c r="A471" s="35">
        <f t="shared" si="7"/>
        <v>459</v>
      </c>
      <c r="B471" s="36" t="s">
        <v>1637</v>
      </c>
      <c r="C471" s="37" t="s">
        <v>1638</v>
      </c>
      <c r="D471" s="38">
        <v>2459</v>
      </c>
      <c r="E471" s="39"/>
    </row>
    <row r="472" spans="1:5">
      <c r="A472" s="35">
        <f t="shared" si="7"/>
        <v>460</v>
      </c>
      <c r="B472" s="36" t="s">
        <v>1639</v>
      </c>
      <c r="C472" s="37" t="s">
        <v>1640</v>
      </c>
      <c r="D472" s="38">
        <v>2460</v>
      </c>
      <c r="E472" s="39"/>
    </row>
    <row r="473" spans="1:5">
      <c r="A473" s="35">
        <f t="shared" si="7"/>
        <v>461</v>
      </c>
      <c r="B473" s="36" t="s">
        <v>1641</v>
      </c>
      <c r="C473" s="37" t="s">
        <v>1642</v>
      </c>
      <c r="D473" s="38">
        <v>2461</v>
      </c>
      <c r="E473" s="39"/>
    </row>
    <row r="474" spans="1:5">
      <c r="A474" s="35">
        <f t="shared" si="7"/>
        <v>462</v>
      </c>
      <c r="B474" s="36" t="s">
        <v>1643</v>
      </c>
      <c r="C474" s="37" t="s">
        <v>1644</v>
      </c>
      <c r="D474" s="38">
        <v>2462</v>
      </c>
      <c r="E474" s="39"/>
    </row>
    <row r="475" spans="1:5">
      <c r="A475" s="35">
        <f t="shared" si="7"/>
        <v>463</v>
      </c>
      <c r="B475" s="36" t="s">
        <v>1645</v>
      </c>
      <c r="C475" s="37" t="s">
        <v>1646</v>
      </c>
      <c r="D475" s="38">
        <v>2463</v>
      </c>
      <c r="E475" s="39"/>
    </row>
    <row r="476" spans="1:5">
      <c r="A476" s="35">
        <f t="shared" si="7"/>
        <v>464</v>
      </c>
      <c r="B476" s="36" t="s">
        <v>1647</v>
      </c>
      <c r="C476" s="37" t="s">
        <v>1648</v>
      </c>
      <c r="D476" s="38">
        <v>2464</v>
      </c>
      <c r="E476" s="39"/>
    </row>
    <row r="477" spans="1:5">
      <c r="A477" s="35">
        <f t="shared" si="7"/>
        <v>465</v>
      </c>
      <c r="B477" s="36" t="s">
        <v>1649</v>
      </c>
      <c r="C477" s="37" t="s">
        <v>1650</v>
      </c>
      <c r="D477" s="38">
        <v>2465</v>
      </c>
      <c r="E477" s="39"/>
    </row>
    <row r="478" spans="1:5">
      <c r="A478" s="35">
        <f t="shared" si="7"/>
        <v>466</v>
      </c>
      <c r="B478" s="36" t="s">
        <v>1651</v>
      </c>
      <c r="C478" s="37" t="s">
        <v>1652</v>
      </c>
      <c r="D478" s="38">
        <v>2466</v>
      </c>
      <c r="E478" s="39"/>
    </row>
    <row r="479" spans="1:5">
      <c r="A479" s="35">
        <f t="shared" si="7"/>
        <v>467</v>
      </c>
      <c r="B479" s="36" t="s">
        <v>1653</v>
      </c>
      <c r="C479" s="37" t="s">
        <v>1654</v>
      </c>
      <c r="D479" s="38">
        <v>2467</v>
      </c>
      <c r="E479" s="39"/>
    </row>
    <row r="480" spans="1:5">
      <c r="A480" s="35">
        <f t="shared" si="7"/>
        <v>468</v>
      </c>
      <c r="B480" s="36" t="s">
        <v>1655</v>
      </c>
      <c r="C480" s="37" t="s">
        <v>1656</v>
      </c>
      <c r="D480" s="38">
        <v>2468</v>
      </c>
      <c r="E480" s="39"/>
    </row>
    <row r="481" spans="1:5">
      <c r="A481" s="35">
        <f t="shared" si="7"/>
        <v>469</v>
      </c>
      <c r="B481" s="36" t="s">
        <v>1657</v>
      </c>
      <c r="C481" s="37" t="s">
        <v>1658</v>
      </c>
      <c r="D481" s="38">
        <v>2469</v>
      </c>
      <c r="E481" s="39"/>
    </row>
    <row r="482" spans="1:5">
      <c r="A482" s="35">
        <f t="shared" si="7"/>
        <v>470</v>
      </c>
      <c r="B482" s="36" t="s">
        <v>1659</v>
      </c>
      <c r="C482" s="37" t="s">
        <v>727</v>
      </c>
      <c r="D482" s="38">
        <v>2470</v>
      </c>
      <c r="E482" s="39"/>
    </row>
    <row r="483" spans="1:5">
      <c r="A483" s="35">
        <f t="shared" si="7"/>
        <v>471</v>
      </c>
      <c r="B483" s="36" t="s">
        <v>728</v>
      </c>
      <c r="C483" s="37" t="s">
        <v>729</v>
      </c>
      <c r="D483" s="38">
        <v>2471</v>
      </c>
      <c r="E483" s="39"/>
    </row>
    <row r="484" spans="1:5">
      <c r="A484" s="35">
        <f t="shared" si="7"/>
        <v>472</v>
      </c>
      <c r="B484" s="36" t="s">
        <v>730</v>
      </c>
      <c r="C484" s="37" t="s">
        <v>731</v>
      </c>
      <c r="D484" s="38">
        <v>2472</v>
      </c>
      <c r="E484" s="39"/>
    </row>
    <row r="485" spans="1:5">
      <c r="A485" s="35">
        <f t="shared" si="7"/>
        <v>473</v>
      </c>
      <c r="B485" s="36" t="s">
        <v>732</v>
      </c>
      <c r="C485" s="37" t="s">
        <v>733</v>
      </c>
      <c r="D485" s="38">
        <v>2473</v>
      </c>
      <c r="E485" s="39"/>
    </row>
    <row r="486" spans="1:5">
      <c r="A486" s="35">
        <f t="shared" si="7"/>
        <v>474</v>
      </c>
      <c r="B486" s="36" t="s">
        <v>734</v>
      </c>
      <c r="C486" s="37" t="s">
        <v>735</v>
      </c>
      <c r="D486" s="38">
        <v>2474</v>
      </c>
      <c r="E486" s="39"/>
    </row>
    <row r="487" spans="1:5">
      <c r="A487" s="35">
        <f t="shared" si="7"/>
        <v>475</v>
      </c>
      <c r="B487" s="36" t="s">
        <v>736</v>
      </c>
      <c r="C487" s="37" t="s">
        <v>737</v>
      </c>
      <c r="D487" s="38">
        <v>2475</v>
      </c>
      <c r="E487" s="39"/>
    </row>
    <row r="488" spans="1:5">
      <c r="A488" s="35">
        <f t="shared" si="7"/>
        <v>476</v>
      </c>
      <c r="B488" s="36" t="s">
        <v>738</v>
      </c>
      <c r="C488" s="37" t="s">
        <v>739</v>
      </c>
      <c r="D488" s="38">
        <v>2476</v>
      </c>
      <c r="E488" s="39"/>
    </row>
    <row r="489" spans="1:5">
      <c r="A489" s="35">
        <f t="shared" si="7"/>
        <v>477</v>
      </c>
      <c r="B489" s="36" t="s">
        <v>740</v>
      </c>
      <c r="C489" s="37" t="s">
        <v>741</v>
      </c>
      <c r="D489" s="38">
        <v>2477</v>
      </c>
      <c r="E489" s="39"/>
    </row>
    <row r="490" spans="1:5" ht="25.5">
      <c r="A490" s="35">
        <f t="shared" si="7"/>
        <v>478</v>
      </c>
      <c r="B490" s="36" t="s">
        <v>742</v>
      </c>
      <c r="C490" s="37" t="s">
        <v>743</v>
      </c>
      <c r="D490" s="38">
        <v>2478</v>
      </c>
      <c r="E490" s="39"/>
    </row>
    <row r="491" spans="1:5">
      <c r="A491" s="35">
        <f t="shared" si="7"/>
        <v>479</v>
      </c>
      <c r="B491" s="36" t="s">
        <v>744</v>
      </c>
      <c r="C491" s="37" t="s">
        <v>745</v>
      </c>
      <c r="D491" s="38">
        <v>2479</v>
      </c>
      <c r="E491" s="39"/>
    </row>
    <row r="492" spans="1:5">
      <c r="A492" s="35">
        <f t="shared" si="7"/>
        <v>480</v>
      </c>
      <c r="B492" s="36" t="s">
        <v>746</v>
      </c>
      <c r="C492" s="37" t="s">
        <v>747</v>
      </c>
      <c r="D492" s="38">
        <v>2480</v>
      </c>
      <c r="E492" s="39"/>
    </row>
    <row r="493" spans="1:5">
      <c r="A493" s="35">
        <f t="shared" si="7"/>
        <v>481</v>
      </c>
      <c r="B493" s="36" t="s">
        <v>748</v>
      </c>
      <c r="C493" s="37" t="s">
        <v>749</v>
      </c>
      <c r="D493" s="38">
        <v>2481</v>
      </c>
      <c r="E493" s="39"/>
    </row>
    <row r="494" spans="1:5">
      <c r="A494" s="35">
        <f t="shared" si="7"/>
        <v>482</v>
      </c>
      <c r="B494" s="36" t="s">
        <v>750</v>
      </c>
      <c r="C494" s="37" t="s">
        <v>751</v>
      </c>
      <c r="D494" s="38">
        <v>2482</v>
      </c>
      <c r="E494" s="39"/>
    </row>
    <row r="495" spans="1:5">
      <c r="A495" s="35">
        <f t="shared" si="7"/>
        <v>483</v>
      </c>
      <c r="B495" s="36" t="s">
        <v>752</v>
      </c>
      <c r="C495" s="37" t="s">
        <v>753</v>
      </c>
      <c r="D495" s="38">
        <v>2483</v>
      </c>
      <c r="E495" s="39"/>
    </row>
    <row r="496" spans="1:5" ht="25.5">
      <c r="A496" s="35">
        <f t="shared" si="7"/>
        <v>484</v>
      </c>
      <c r="B496" s="36" t="s">
        <v>754</v>
      </c>
      <c r="C496" s="37" t="s">
        <v>755</v>
      </c>
      <c r="D496" s="38">
        <v>2484</v>
      </c>
      <c r="E496" s="39"/>
    </row>
    <row r="497" spans="1:5" ht="25.5">
      <c r="A497" s="35">
        <f t="shared" si="7"/>
        <v>485</v>
      </c>
      <c r="B497" s="36" t="s">
        <v>756</v>
      </c>
      <c r="C497" s="37" t="s">
        <v>757</v>
      </c>
      <c r="D497" s="38">
        <v>2485</v>
      </c>
      <c r="E497" s="39"/>
    </row>
    <row r="498" spans="1:5">
      <c r="A498" s="35">
        <f t="shared" si="7"/>
        <v>486</v>
      </c>
      <c r="B498" s="36" t="s">
        <v>758</v>
      </c>
      <c r="C498" s="37" t="s">
        <v>759</v>
      </c>
      <c r="D498" s="38">
        <v>2486</v>
      </c>
      <c r="E498" s="39"/>
    </row>
    <row r="499" spans="1:5">
      <c r="A499" s="35">
        <f t="shared" si="7"/>
        <v>487</v>
      </c>
      <c r="B499" s="36" t="s">
        <v>760</v>
      </c>
      <c r="C499" s="37" t="s">
        <v>761</v>
      </c>
      <c r="D499" s="38">
        <v>2487</v>
      </c>
      <c r="E499" s="39"/>
    </row>
    <row r="500" spans="1:5">
      <c r="A500" s="35">
        <f t="shared" si="7"/>
        <v>488</v>
      </c>
      <c r="B500" s="36" t="s">
        <v>762</v>
      </c>
      <c r="C500" s="37" t="s">
        <v>763</v>
      </c>
      <c r="D500" s="38">
        <v>2488</v>
      </c>
      <c r="E500" s="39"/>
    </row>
    <row r="501" spans="1:5">
      <c r="A501" s="35">
        <f t="shared" si="7"/>
        <v>489</v>
      </c>
      <c r="B501" s="36" t="s">
        <v>764</v>
      </c>
      <c r="C501" s="37" t="s">
        <v>765</v>
      </c>
      <c r="D501" s="38">
        <v>2489</v>
      </c>
      <c r="E501" s="39"/>
    </row>
    <row r="502" spans="1:5">
      <c r="A502" s="35">
        <f t="shared" si="7"/>
        <v>490</v>
      </c>
      <c r="B502" s="36" t="s">
        <v>766</v>
      </c>
      <c r="C502" s="37" t="s">
        <v>767</v>
      </c>
      <c r="D502" s="38">
        <v>2490</v>
      </c>
      <c r="E502" s="39"/>
    </row>
    <row r="503" spans="1:5" ht="25.5">
      <c r="A503" s="35">
        <f t="shared" si="7"/>
        <v>491</v>
      </c>
      <c r="B503" s="36" t="s">
        <v>768</v>
      </c>
      <c r="C503" s="37" t="s">
        <v>769</v>
      </c>
      <c r="D503" s="38">
        <v>2491</v>
      </c>
      <c r="E503" s="39"/>
    </row>
    <row r="504" spans="1:5">
      <c r="A504" s="35">
        <f t="shared" si="7"/>
        <v>492</v>
      </c>
      <c r="B504" s="36" t="s">
        <v>770</v>
      </c>
      <c r="C504" s="37" t="s">
        <v>771</v>
      </c>
      <c r="D504" s="38">
        <v>2492</v>
      </c>
      <c r="E504" s="39"/>
    </row>
    <row r="505" spans="1:5">
      <c r="A505" s="35">
        <f t="shared" si="7"/>
        <v>493</v>
      </c>
      <c r="B505" s="36" t="s">
        <v>772</v>
      </c>
      <c r="C505" s="37" t="s">
        <v>773</v>
      </c>
      <c r="D505" s="38">
        <v>2493</v>
      </c>
      <c r="E505" s="39"/>
    </row>
    <row r="506" spans="1:5">
      <c r="A506" s="35">
        <f t="shared" si="7"/>
        <v>494</v>
      </c>
      <c r="B506" s="36" t="s">
        <v>774</v>
      </c>
      <c r="C506" s="37" t="s">
        <v>775</v>
      </c>
      <c r="D506" s="38">
        <v>2494</v>
      </c>
      <c r="E506" s="39"/>
    </row>
    <row r="507" spans="1:5" ht="25.5">
      <c r="A507" s="35">
        <f t="shared" si="7"/>
        <v>495</v>
      </c>
      <c r="B507" s="36" t="s">
        <v>776</v>
      </c>
      <c r="C507" s="37" t="s">
        <v>777</v>
      </c>
      <c r="D507" s="38">
        <v>2495</v>
      </c>
      <c r="E507" s="39"/>
    </row>
    <row r="508" spans="1:5">
      <c r="A508" s="35">
        <f t="shared" si="7"/>
        <v>496</v>
      </c>
      <c r="B508" s="36" t="s">
        <v>778</v>
      </c>
      <c r="C508" s="37" t="s">
        <v>779</v>
      </c>
      <c r="D508" s="38">
        <v>2496</v>
      </c>
      <c r="E508" s="39"/>
    </row>
    <row r="509" spans="1:5">
      <c r="A509" s="35">
        <f t="shared" si="7"/>
        <v>497</v>
      </c>
      <c r="B509" s="36" t="s">
        <v>780</v>
      </c>
      <c r="C509" s="37" t="s">
        <v>781</v>
      </c>
      <c r="D509" s="38">
        <v>2497</v>
      </c>
      <c r="E509" s="39"/>
    </row>
    <row r="510" spans="1:5">
      <c r="A510" s="35">
        <f t="shared" si="7"/>
        <v>498</v>
      </c>
      <c r="B510" s="36" t="s">
        <v>782</v>
      </c>
      <c r="C510" s="37" t="s">
        <v>783</v>
      </c>
      <c r="D510" s="38">
        <v>2498</v>
      </c>
      <c r="E510" s="39"/>
    </row>
    <row r="511" spans="1:5">
      <c r="A511" s="35">
        <f t="shared" si="7"/>
        <v>499</v>
      </c>
      <c r="B511" s="36" t="s">
        <v>784</v>
      </c>
      <c r="C511" s="37" t="s">
        <v>785</v>
      </c>
      <c r="D511" s="38">
        <v>2499</v>
      </c>
      <c r="E511" s="39"/>
    </row>
    <row r="512" spans="1:5">
      <c r="A512" s="35">
        <f t="shared" si="7"/>
        <v>500</v>
      </c>
      <c r="B512" s="36" t="s">
        <v>786</v>
      </c>
      <c r="C512" s="37" t="s">
        <v>787</v>
      </c>
      <c r="D512" s="38">
        <v>2500</v>
      </c>
      <c r="E512" s="39"/>
    </row>
    <row r="513" spans="1:5">
      <c r="A513" s="35">
        <f t="shared" si="7"/>
        <v>501</v>
      </c>
      <c r="B513" s="36" t="s">
        <v>788</v>
      </c>
      <c r="C513" s="37" t="s">
        <v>789</v>
      </c>
      <c r="D513" s="38">
        <v>2501</v>
      </c>
      <c r="E513" s="39"/>
    </row>
    <row r="514" spans="1:5">
      <c r="A514" s="35">
        <f t="shared" si="7"/>
        <v>502</v>
      </c>
      <c r="B514" s="36" t="s">
        <v>790</v>
      </c>
      <c r="C514" s="37" t="s">
        <v>791</v>
      </c>
      <c r="D514" s="38">
        <v>2502</v>
      </c>
      <c r="E514" s="39"/>
    </row>
    <row r="515" spans="1:5" ht="25.5">
      <c r="A515" s="35">
        <f t="shared" si="7"/>
        <v>503</v>
      </c>
      <c r="B515" s="36" t="s">
        <v>792</v>
      </c>
      <c r="C515" s="37" t="s">
        <v>793</v>
      </c>
      <c r="D515" s="38">
        <v>2503</v>
      </c>
      <c r="E515" s="39"/>
    </row>
    <row r="516" spans="1:5" ht="25.5">
      <c r="A516" s="35">
        <f t="shared" si="7"/>
        <v>504</v>
      </c>
      <c r="B516" s="36" t="s">
        <v>794</v>
      </c>
      <c r="C516" s="37" t="s">
        <v>795</v>
      </c>
      <c r="D516" s="38">
        <v>2504</v>
      </c>
      <c r="E516" s="39"/>
    </row>
    <row r="517" spans="1:5">
      <c r="A517" s="35">
        <f t="shared" si="7"/>
        <v>505</v>
      </c>
      <c r="B517" s="36" t="s">
        <v>796</v>
      </c>
      <c r="C517" s="37" t="s">
        <v>797</v>
      </c>
      <c r="D517" s="38">
        <v>2505</v>
      </c>
      <c r="E517" s="39"/>
    </row>
    <row r="518" spans="1:5">
      <c r="A518" s="35">
        <f t="shared" si="7"/>
        <v>506</v>
      </c>
      <c r="B518" s="36" t="s">
        <v>798</v>
      </c>
      <c r="C518" s="37" t="s">
        <v>799</v>
      </c>
      <c r="D518" s="38">
        <v>2506</v>
      </c>
      <c r="E518" s="39"/>
    </row>
    <row r="519" spans="1:5">
      <c r="A519" s="35">
        <f t="shared" si="7"/>
        <v>507</v>
      </c>
      <c r="B519" s="36" t="s">
        <v>800</v>
      </c>
      <c r="C519" s="37" t="s">
        <v>801</v>
      </c>
      <c r="D519" s="38">
        <v>2507</v>
      </c>
      <c r="E519" s="39"/>
    </row>
    <row r="520" spans="1:5">
      <c r="A520" s="35">
        <f t="shared" si="7"/>
        <v>508</v>
      </c>
      <c r="B520" s="36" t="s">
        <v>802</v>
      </c>
      <c r="C520" s="37" t="s">
        <v>803</v>
      </c>
      <c r="D520" s="38">
        <v>2508</v>
      </c>
      <c r="E520" s="39"/>
    </row>
    <row r="521" spans="1:5">
      <c r="A521" s="35">
        <f t="shared" si="7"/>
        <v>509</v>
      </c>
      <c r="B521" s="36" t="s">
        <v>804</v>
      </c>
      <c r="C521" s="37" t="s">
        <v>805</v>
      </c>
      <c r="D521" s="38">
        <v>2509</v>
      </c>
      <c r="E521" s="39"/>
    </row>
    <row r="522" spans="1:5">
      <c r="A522" s="35">
        <f t="shared" si="7"/>
        <v>510</v>
      </c>
      <c r="B522" s="36" t="s">
        <v>806</v>
      </c>
      <c r="C522" s="37" t="s">
        <v>807</v>
      </c>
      <c r="D522" s="38">
        <v>2510</v>
      </c>
      <c r="E522" s="39"/>
    </row>
    <row r="523" spans="1:5" ht="25.5">
      <c r="A523" s="35">
        <f t="shared" si="7"/>
        <v>511</v>
      </c>
      <c r="B523" s="36" t="s">
        <v>808</v>
      </c>
      <c r="C523" s="37" t="s">
        <v>809</v>
      </c>
      <c r="D523" s="38">
        <v>2511</v>
      </c>
      <c r="E523" s="39"/>
    </row>
    <row r="524" spans="1:5">
      <c r="A524" s="35">
        <f t="shared" si="7"/>
        <v>512</v>
      </c>
      <c r="B524" s="36" t="s">
        <v>810</v>
      </c>
      <c r="C524" s="37" t="s">
        <v>811</v>
      </c>
      <c r="D524" s="38">
        <v>2512</v>
      </c>
      <c r="E524" s="39"/>
    </row>
    <row r="525" spans="1:5" ht="25.5">
      <c r="A525" s="35">
        <f t="shared" si="7"/>
        <v>513</v>
      </c>
      <c r="B525" s="36" t="s">
        <v>812</v>
      </c>
      <c r="C525" s="37" t="s">
        <v>813</v>
      </c>
      <c r="D525" s="38">
        <v>2513</v>
      </c>
      <c r="E525" s="39"/>
    </row>
    <row r="526" spans="1:5">
      <c r="A526" s="35">
        <f t="shared" si="7"/>
        <v>514</v>
      </c>
      <c r="B526" s="36" t="s">
        <v>814</v>
      </c>
      <c r="C526" s="37" t="s">
        <v>815</v>
      </c>
      <c r="D526" s="38">
        <v>2514</v>
      </c>
      <c r="E526" s="39"/>
    </row>
    <row r="527" spans="1:5">
      <c r="A527" s="35">
        <f t="shared" si="7"/>
        <v>515</v>
      </c>
      <c r="B527" s="36" t="s">
        <v>816</v>
      </c>
      <c r="C527" s="37" t="s">
        <v>817</v>
      </c>
      <c r="D527" s="38">
        <v>2515</v>
      </c>
      <c r="E527" s="39"/>
    </row>
    <row r="528" spans="1:5">
      <c r="A528" s="35">
        <f t="shared" si="7"/>
        <v>516</v>
      </c>
      <c r="B528" s="36" t="s">
        <v>818</v>
      </c>
      <c r="C528" s="37" t="s">
        <v>819</v>
      </c>
      <c r="D528" s="38">
        <v>2516</v>
      </c>
      <c r="E528" s="39"/>
    </row>
    <row r="529" spans="1:5" ht="25.5">
      <c r="A529" s="35">
        <f t="shared" si="7"/>
        <v>517</v>
      </c>
      <c r="B529" s="36" t="s">
        <v>820</v>
      </c>
      <c r="C529" s="37" t="s">
        <v>821</v>
      </c>
      <c r="D529" s="38">
        <v>2517</v>
      </c>
      <c r="E529" s="39"/>
    </row>
    <row r="530" spans="1:5" ht="25.5">
      <c r="A530" s="35">
        <f t="shared" si="7"/>
        <v>518</v>
      </c>
      <c r="B530" s="36" t="s">
        <v>822</v>
      </c>
      <c r="C530" s="37" t="s">
        <v>823</v>
      </c>
      <c r="D530" s="38">
        <v>2518</v>
      </c>
      <c r="E530" s="39"/>
    </row>
    <row r="531" spans="1:5" ht="25.5">
      <c r="A531" s="35">
        <f t="shared" si="7"/>
        <v>519</v>
      </c>
      <c r="B531" s="36" t="s">
        <v>824</v>
      </c>
      <c r="C531" s="37" t="s">
        <v>825</v>
      </c>
      <c r="D531" s="38">
        <v>2519</v>
      </c>
      <c r="E531" s="39"/>
    </row>
    <row r="532" spans="1:5" ht="25.5">
      <c r="A532" s="35">
        <f t="shared" si="7"/>
        <v>520</v>
      </c>
      <c r="B532" s="36" t="s">
        <v>826</v>
      </c>
      <c r="C532" s="37" t="s">
        <v>827</v>
      </c>
      <c r="D532" s="38">
        <v>2520</v>
      </c>
      <c r="E532" s="39"/>
    </row>
    <row r="533" spans="1:5" ht="25.5">
      <c r="A533" s="35">
        <f t="shared" si="7"/>
        <v>521</v>
      </c>
      <c r="B533" s="36" t="s">
        <v>828</v>
      </c>
      <c r="C533" s="37" t="s">
        <v>829</v>
      </c>
      <c r="D533" s="38">
        <v>2521</v>
      </c>
      <c r="E533" s="39"/>
    </row>
    <row r="534" spans="1:5" ht="25.5">
      <c r="A534" s="35">
        <f t="shared" si="7"/>
        <v>522</v>
      </c>
      <c r="B534" s="36" t="s">
        <v>830</v>
      </c>
      <c r="C534" s="37" t="s">
        <v>831</v>
      </c>
      <c r="D534" s="38">
        <v>2522</v>
      </c>
      <c r="E534" s="39"/>
    </row>
    <row r="535" spans="1:5" ht="25.5">
      <c r="A535" s="35">
        <f t="shared" si="7"/>
        <v>523</v>
      </c>
      <c r="B535" s="36" t="s">
        <v>832</v>
      </c>
      <c r="C535" s="37" t="s">
        <v>833</v>
      </c>
      <c r="D535" s="38">
        <v>2523</v>
      </c>
      <c r="E535" s="39"/>
    </row>
    <row r="536" spans="1:5" ht="25.5">
      <c r="A536" s="35">
        <f t="shared" si="7"/>
        <v>524</v>
      </c>
      <c r="B536" s="36" t="s">
        <v>834</v>
      </c>
      <c r="C536" s="37" t="s">
        <v>835</v>
      </c>
      <c r="D536" s="38">
        <v>2524</v>
      </c>
      <c r="E536" s="39"/>
    </row>
    <row r="537" spans="1:5">
      <c r="A537" s="35">
        <f t="shared" si="7"/>
        <v>525</v>
      </c>
      <c r="B537" s="36" t="s">
        <v>836</v>
      </c>
      <c r="C537" s="37" t="s">
        <v>837</v>
      </c>
      <c r="D537" s="38">
        <v>2525</v>
      </c>
      <c r="E537" s="39"/>
    </row>
    <row r="538" spans="1:5">
      <c r="A538" s="35">
        <f t="shared" si="7"/>
        <v>526</v>
      </c>
      <c r="B538" s="36" t="s">
        <v>838</v>
      </c>
      <c r="C538" s="37" t="s">
        <v>839</v>
      </c>
      <c r="D538" s="38">
        <v>2526</v>
      </c>
      <c r="E538" s="39"/>
    </row>
    <row r="539" spans="1:5">
      <c r="A539" s="35">
        <f t="shared" si="7"/>
        <v>527</v>
      </c>
      <c r="B539" s="36" t="s">
        <v>840</v>
      </c>
      <c r="C539" s="37" t="s">
        <v>841</v>
      </c>
      <c r="D539" s="38">
        <v>2527</v>
      </c>
      <c r="E539" s="39"/>
    </row>
    <row r="540" spans="1:5">
      <c r="A540" s="35">
        <f t="shared" si="7"/>
        <v>528</v>
      </c>
      <c r="B540" s="36" t="s">
        <v>842</v>
      </c>
      <c r="C540" s="37" t="s">
        <v>843</v>
      </c>
      <c r="D540" s="38">
        <v>2528</v>
      </c>
      <c r="E540" s="39"/>
    </row>
    <row r="541" spans="1:5">
      <c r="A541" s="35">
        <f t="shared" si="7"/>
        <v>529</v>
      </c>
      <c r="B541" s="36" t="s">
        <v>844</v>
      </c>
      <c r="C541" s="37" t="s">
        <v>845</v>
      </c>
      <c r="D541" s="38">
        <v>2529</v>
      </c>
      <c r="E541" s="39"/>
    </row>
    <row r="542" spans="1:5">
      <c r="A542" s="35">
        <f t="shared" si="7"/>
        <v>530</v>
      </c>
      <c r="B542" s="36" t="s">
        <v>846</v>
      </c>
      <c r="C542" s="37" t="s">
        <v>847</v>
      </c>
      <c r="D542" s="38">
        <v>2530</v>
      </c>
      <c r="E542" s="39"/>
    </row>
    <row r="543" spans="1:5">
      <c r="A543" s="35">
        <f t="shared" si="7"/>
        <v>531</v>
      </c>
      <c r="B543" s="36" t="s">
        <v>848</v>
      </c>
      <c r="C543" s="37" t="s">
        <v>849</v>
      </c>
      <c r="D543" s="38">
        <v>2531</v>
      </c>
      <c r="E543" s="39"/>
    </row>
    <row r="544" spans="1:5">
      <c r="A544" s="35">
        <f t="shared" si="7"/>
        <v>532</v>
      </c>
      <c r="B544" s="36" t="s">
        <v>850</v>
      </c>
      <c r="C544" s="37" t="s">
        <v>851</v>
      </c>
      <c r="D544" s="38">
        <v>2532</v>
      </c>
      <c r="E544" s="39"/>
    </row>
    <row r="545" spans="1:5">
      <c r="A545" s="35">
        <f t="shared" si="7"/>
        <v>533</v>
      </c>
      <c r="B545" s="36" t="s">
        <v>852</v>
      </c>
      <c r="C545" s="37" t="s">
        <v>853</v>
      </c>
      <c r="D545" s="38">
        <v>2533</v>
      </c>
      <c r="E545" s="39"/>
    </row>
    <row r="546" spans="1:5">
      <c r="A546" s="35">
        <f t="shared" si="7"/>
        <v>534</v>
      </c>
      <c r="B546" s="36" t="s">
        <v>854</v>
      </c>
      <c r="C546" s="37" t="s">
        <v>855</v>
      </c>
      <c r="D546" s="38">
        <v>2534</v>
      </c>
      <c r="E546" s="39"/>
    </row>
    <row r="547" spans="1:5">
      <c r="A547" s="35">
        <f t="shared" si="7"/>
        <v>535</v>
      </c>
      <c r="B547" s="36" t="s">
        <v>856</v>
      </c>
      <c r="C547" s="37" t="s">
        <v>857</v>
      </c>
      <c r="D547" s="38">
        <v>2535</v>
      </c>
      <c r="E547" s="39"/>
    </row>
    <row r="548" spans="1:5">
      <c r="A548" s="35">
        <f t="shared" si="7"/>
        <v>536</v>
      </c>
      <c r="B548" s="36" t="s">
        <v>858</v>
      </c>
      <c r="C548" s="37" t="s">
        <v>859</v>
      </c>
      <c r="D548" s="38">
        <v>2536</v>
      </c>
      <c r="E548" s="39"/>
    </row>
    <row r="549" spans="1:5">
      <c r="A549" s="35">
        <f t="shared" si="7"/>
        <v>537</v>
      </c>
      <c r="B549" s="36" t="s">
        <v>860</v>
      </c>
      <c r="C549" s="37" t="s">
        <v>861</v>
      </c>
      <c r="D549" s="38">
        <v>2537</v>
      </c>
      <c r="E549" s="39"/>
    </row>
    <row r="550" spans="1:5">
      <c r="A550" s="35">
        <f t="shared" si="7"/>
        <v>538</v>
      </c>
      <c r="B550" s="36" t="s">
        <v>862</v>
      </c>
      <c r="C550" s="37" t="s">
        <v>863</v>
      </c>
      <c r="D550" s="38">
        <v>2538</v>
      </c>
      <c r="E550" s="39"/>
    </row>
    <row r="551" spans="1:5">
      <c r="A551" s="35">
        <f t="shared" si="7"/>
        <v>539</v>
      </c>
      <c r="B551" s="36" t="s">
        <v>864</v>
      </c>
      <c r="C551" s="37" t="s">
        <v>865</v>
      </c>
      <c r="D551" s="38">
        <v>2539</v>
      </c>
      <c r="E551" s="39"/>
    </row>
    <row r="552" spans="1:5" ht="25.5">
      <c r="A552" s="35">
        <f t="shared" si="7"/>
        <v>540</v>
      </c>
      <c r="B552" s="36" t="s">
        <v>866</v>
      </c>
      <c r="C552" s="37" t="s">
        <v>867</v>
      </c>
      <c r="D552" s="38">
        <v>2540</v>
      </c>
      <c r="E552" s="39"/>
    </row>
    <row r="553" spans="1:5">
      <c r="A553" s="35">
        <f t="shared" si="7"/>
        <v>541</v>
      </c>
      <c r="B553" s="36" t="s">
        <v>868</v>
      </c>
      <c r="C553" s="37" t="s">
        <v>869</v>
      </c>
      <c r="D553" s="38">
        <v>2541</v>
      </c>
      <c r="E553" s="39"/>
    </row>
    <row r="554" spans="1:5">
      <c r="A554" s="35">
        <f t="shared" si="7"/>
        <v>542</v>
      </c>
      <c r="B554" s="36" t="s">
        <v>870</v>
      </c>
      <c r="C554" s="37" t="s">
        <v>871</v>
      </c>
      <c r="D554" s="38">
        <v>2542</v>
      </c>
      <c r="E554" s="39"/>
    </row>
    <row r="555" spans="1:5" ht="25.5">
      <c r="A555" s="35">
        <f t="shared" ref="A555:A618" si="8">A554+1</f>
        <v>543</v>
      </c>
      <c r="B555" s="36" t="s">
        <v>872</v>
      </c>
      <c r="C555" s="37" t="s">
        <v>873</v>
      </c>
      <c r="D555" s="38">
        <v>2543</v>
      </c>
      <c r="E555" s="39"/>
    </row>
    <row r="556" spans="1:5">
      <c r="A556" s="35">
        <f t="shared" si="8"/>
        <v>544</v>
      </c>
      <c r="B556" s="36" t="s">
        <v>874</v>
      </c>
      <c r="C556" s="37" t="s">
        <v>875</v>
      </c>
      <c r="D556" s="38">
        <v>2544</v>
      </c>
      <c r="E556" s="39"/>
    </row>
    <row r="557" spans="1:5" ht="25.5">
      <c r="A557" s="35">
        <f t="shared" si="8"/>
        <v>545</v>
      </c>
      <c r="B557" s="36" t="s">
        <v>876</v>
      </c>
      <c r="C557" s="37" t="s">
        <v>877</v>
      </c>
      <c r="D557" s="38">
        <v>2545</v>
      </c>
      <c r="E557" s="39"/>
    </row>
    <row r="558" spans="1:5">
      <c r="A558" s="35">
        <f t="shared" si="8"/>
        <v>546</v>
      </c>
      <c r="B558" s="36" t="s">
        <v>878</v>
      </c>
      <c r="C558" s="37" t="s">
        <v>879</v>
      </c>
      <c r="D558" s="38">
        <v>2546</v>
      </c>
      <c r="E558" s="39"/>
    </row>
    <row r="559" spans="1:5" ht="38.25">
      <c r="A559" s="35">
        <f t="shared" si="8"/>
        <v>547</v>
      </c>
      <c r="B559" s="36" t="s">
        <v>880</v>
      </c>
      <c r="C559" s="37" t="s">
        <v>881</v>
      </c>
      <c r="D559" s="38">
        <v>2547</v>
      </c>
      <c r="E559" s="39"/>
    </row>
    <row r="560" spans="1:5">
      <c r="A560" s="35">
        <f t="shared" si="8"/>
        <v>548</v>
      </c>
      <c r="B560" s="36" t="s">
        <v>882</v>
      </c>
      <c r="C560" s="37" t="s">
        <v>883</v>
      </c>
      <c r="D560" s="38">
        <v>2548</v>
      </c>
      <c r="E560" s="39"/>
    </row>
    <row r="561" spans="1:5">
      <c r="A561" s="35">
        <f t="shared" si="8"/>
        <v>549</v>
      </c>
      <c r="B561" s="36" t="s">
        <v>884</v>
      </c>
      <c r="C561" s="37" t="s">
        <v>885</v>
      </c>
      <c r="D561" s="38">
        <v>2549</v>
      </c>
      <c r="E561" s="39"/>
    </row>
    <row r="562" spans="1:5">
      <c r="A562" s="35">
        <f t="shared" si="8"/>
        <v>550</v>
      </c>
      <c r="B562" s="36" t="s">
        <v>886</v>
      </c>
      <c r="C562" s="37" t="s">
        <v>887</v>
      </c>
      <c r="D562" s="38">
        <v>2550</v>
      </c>
      <c r="E562" s="39"/>
    </row>
    <row r="563" spans="1:5">
      <c r="A563" s="35">
        <f t="shared" si="8"/>
        <v>551</v>
      </c>
      <c r="B563" s="36" t="s">
        <v>888</v>
      </c>
      <c r="C563" s="37" t="s">
        <v>889</v>
      </c>
      <c r="D563" s="38">
        <v>2551</v>
      </c>
      <c r="E563" s="39"/>
    </row>
    <row r="564" spans="1:5">
      <c r="A564" s="35">
        <f t="shared" si="8"/>
        <v>552</v>
      </c>
      <c r="B564" s="36" t="s">
        <v>890</v>
      </c>
      <c r="C564" s="37" t="s">
        <v>891</v>
      </c>
      <c r="D564" s="38">
        <v>2552</v>
      </c>
      <c r="E564" s="39"/>
    </row>
    <row r="565" spans="1:5">
      <c r="A565" s="35">
        <f t="shared" si="8"/>
        <v>553</v>
      </c>
      <c r="B565" s="36" t="s">
        <v>892</v>
      </c>
      <c r="C565" s="37" t="s">
        <v>893</v>
      </c>
      <c r="D565" s="38">
        <v>2553</v>
      </c>
      <c r="E565" s="39"/>
    </row>
    <row r="566" spans="1:5">
      <c r="A566" s="35">
        <f t="shared" si="8"/>
        <v>554</v>
      </c>
      <c r="B566" s="36" t="s">
        <v>894</v>
      </c>
      <c r="C566" s="37" t="s">
        <v>895</v>
      </c>
      <c r="D566" s="38">
        <v>2554</v>
      </c>
      <c r="E566" s="39"/>
    </row>
    <row r="567" spans="1:5">
      <c r="A567" s="35">
        <f t="shared" si="8"/>
        <v>555</v>
      </c>
      <c r="B567" s="36" t="s">
        <v>896</v>
      </c>
      <c r="C567" s="37" t="s">
        <v>897</v>
      </c>
      <c r="D567" s="38">
        <v>2555</v>
      </c>
      <c r="E567" s="39"/>
    </row>
    <row r="568" spans="1:5">
      <c r="A568" s="35">
        <f t="shared" si="8"/>
        <v>556</v>
      </c>
      <c r="B568" s="36" t="s">
        <v>898</v>
      </c>
      <c r="C568" s="37" t="s">
        <v>899</v>
      </c>
      <c r="D568" s="38">
        <v>2556</v>
      </c>
      <c r="E568" s="39"/>
    </row>
    <row r="569" spans="1:5">
      <c r="A569" s="35">
        <f t="shared" si="8"/>
        <v>557</v>
      </c>
      <c r="B569" s="36" t="s">
        <v>900</v>
      </c>
      <c r="C569" s="37" t="s">
        <v>901</v>
      </c>
      <c r="D569" s="38">
        <v>2557</v>
      </c>
      <c r="E569" s="39"/>
    </row>
    <row r="570" spans="1:5">
      <c r="A570" s="35">
        <f t="shared" si="8"/>
        <v>558</v>
      </c>
      <c r="B570" s="36" t="s">
        <v>902</v>
      </c>
      <c r="C570" s="37" t="s">
        <v>903</v>
      </c>
      <c r="D570" s="38">
        <v>2558</v>
      </c>
      <c r="E570" s="39"/>
    </row>
    <row r="571" spans="1:5">
      <c r="A571" s="35">
        <f t="shared" si="8"/>
        <v>559</v>
      </c>
      <c r="B571" s="36" t="s">
        <v>904</v>
      </c>
      <c r="C571" s="37" t="s">
        <v>905</v>
      </c>
      <c r="D571" s="38">
        <v>2559</v>
      </c>
      <c r="E571" s="39"/>
    </row>
    <row r="572" spans="1:5">
      <c r="A572" s="35">
        <f t="shared" si="8"/>
        <v>560</v>
      </c>
      <c r="B572" s="36" t="s">
        <v>906</v>
      </c>
      <c r="C572" s="37" t="s">
        <v>907</v>
      </c>
      <c r="D572" s="38">
        <v>2560</v>
      </c>
      <c r="E572" s="39"/>
    </row>
    <row r="573" spans="1:5">
      <c r="A573" s="35">
        <f t="shared" si="8"/>
        <v>561</v>
      </c>
      <c r="B573" s="36" t="s">
        <v>908</v>
      </c>
      <c r="C573" s="37" t="s">
        <v>909</v>
      </c>
      <c r="D573" s="38">
        <v>2561</v>
      </c>
      <c r="E573" s="39"/>
    </row>
    <row r="574" spans="1:5">
      <c r="A574" s="35">
        <f t="shared" si="8"/>
        <v>562</v>
      </c>
      <c r="B574" s="36" t="s">
        <v>910</v>
      </c>
      <c r="C574" s="37" t="s">
        <v>911</v>
      </c>
      <c r="D574" s="38">
        <v>2562</v>
      </c>
      <c r="E574" s="39"/>
    </row>
    <row r="575" spans="1:5">
      <c r="A575" s="35">
        <f t="shared" si="8"/>
        <v>563</v>
      </c>
      <c r="B575" s="36" t="s">
        <v>912</v>
      </c>
      <c r="C575" s="37" t="s">
        <v>913</v>
      </c>
      <c r="D575" s="38">
        <v>2563</v>
      </c>
      <c r="E575" s="39"/>
    </row>
    <row r="576" spans="1:5">
      <c r="A576" s="35">
        <f t="shared" si="8"/>
        <v>564</v>
      </c>
      <c r="B576" s="36" t="s">
        <v>914</v>
      </c>
      <c r="C576" s="37" t="s">
        <v>915</v>
      </c>
      <c r="D576" s="38">
        <v>2564</v>
      </c>
      <c r="E576" s="39"/>
    </row>
    <row r="577" spans="1:5">
      <c r="A577" s="35">
        <f t="shared" si="8"/>
        <v>565</v>
      </c>
      <c r="B577" s="36" t="s">
        <v>916</v>
      </c>
      <c r="C577" s="37" t="s">
        <v>917</v>
      </c>
      <c r="D577" s="38">
        <v>2565</v>
      </c>
      <c r="E577" s="39"/>
    </row>
    <row r="578" spans="1:5">
      <c r="A578" s="35">
        <f t="shared" si="8"/>
        <v>566</v>
      </c>
      <c r="B578" s="36" t="s">
        <v>918</v>
      </c>
      <c r="C578" s="37" t="s">
        <v>919</v>
      </c>
      <c r="D578" s="38">
        <v>2566</v>
      </c>
      <c r="E578" s="39"/>
    </row>
    <row r="579" spans="1:5">
      <c r="A579" s="35">
        <f t="shared" si="8"/>
        <v>567</v>
      </c>
      <c r="B579" s="36" t="s">
        <v>920</v>
      </c>
      <c r="C579" s="37" t="s">
        <v>921</v>
      </c>
      <c r="D579" s="38">
        <v>2567</v>
      </c>
      <c r="E579" s="39"/>
    </row>
    <row r="580" spans="1:5">
      <c r="A580" s="35">
        <f t="shared" si="8"/>
        <v>568</v>
      </c>
      <c r="B580" s="36" t="s">
        <v>922</v>
      </c>
      <c r="C580" s="37" t="s">
        <v>923</v>
      </c>
      <c r="D580" s="38">
        <v>2568</v>
      </c>
      <c r="E580" s="39"/>
    </row>
    <row r="581" spans="1:5">
      <c r="A581" s="35">
        <f t="shared" si="8"/>
        <v>569</v>
      </c>
      <c r="B581" s="36" t="s">
        <v>924</v>
      </c>
      <c r="C581" s="37" t="s">
        <v>925</v>
      </c>
      <c r="D581" s="38">
        <v>2569</v>
      </c>
      <c r="E581" s="39"/>
    </row>
    <row r="582" spans="1:5">
      <c r="A582" s="35">
        <f t="shared" si="8"/>
        <v>570</v>
      </c>
      <c r="B582" s="36" t="s">
        <v>926</v>
      </c>
      <c r="C582" s="37" t="s">
        <v>927</v>
      </c>
      <c r="D582" s="38">
        <v>2570</v>
      </c>
      <c r="E582" s="39"/>
    </row>
    <row r="583" spans="1:5">
      <c r="A583" s="35">
        <f t="shared" si="8"/>
        <v>571</v>
      </c>
      <c r="B583" s="36" t="s">
        <v>928</v>
      </c>
      <c r="C583" s="37" t="s">
        <v>929</v>
      </c>
      <c r="D583" s="38">
        <v>2571</v>
      </c>
      <c r="E583" s="39"/>
    </row>
    <row r="584" spans="1:5" ht="38.25">
      <c r="A584" s="35">
        <f t="shared" si="8"/>
        <v>572</v>
      </c>
      <c r="B584" s="36" t="s">
        <v>930</v>
      </c>
      <c r="C584" s="37" t="s">
        <v>931</v>
      </c>
      <c r="D584" s="38">
        <v>2572</v>
      </c>
      <c r="E584" s="39"/>
    </row>
    <row r="585" spans="1:5" ht="25.5">
      <c r="A585" s="35">
        <f t="shared" si="8"/>
        <v>573</v>
      </c>
      <c r="B585" s="36" t="s">
        <v>932</v>
      </c>
      <c r="C585" s="37" t="s">
        <v>933</v>
      </c>
      <c r="D585" s="38">
        <v>2573</v>
      </c>
      <c r="E585" s="39"/>
    </row>
    <row r="586" spans="1:5" ht="25.5">
      <c r="A586" s="35">
        <f t="shared" si="8"/>
        <v>574</v>
      </c>
      <c r="B586" s="36" t="s">
        <v>934</v>
      </c>
      <c r="C586" s="37" t="s">
        <v>935</v>
      </c>
      <c r="D586" s="38">
        <v>2574</v>
      </c>
      <c r="E586" s="39"/>
    </row>
    <row r="587" spans="1:5" ht="25.5">
      <c r="A587" s="35">
        <f t="shared" si="8"/>
        <v>575</v>
      </c>
      <c r="B587" s="36" t="s">
        <v>936</v>
      </c>
      <c r="C587" s="37" t="s">
        <v>937</v>
      </c>
      <c r="D587" s="38">
        <v>2575</v>
      </c>
      <c r="E587" s="39"/>
    </row>
    <row r="588" spans="1:5">
      <c r="A588" s="35">
        <f t="shared" si="8"/>
        <v>576</v>
      </c>
      <c r="B588" s="36" t="s">
        <v>938</v>
      </c>
      <c r="C588" s="37" t="s">
        <v>939</v>
      </c>
      <c r="D588" s="38">
        <v>2576</v>
      </c>
      <c r="E588" s="39"/>
    </row>
    <row r="589" spans="1:5" ht="25.5">
      <c r="A589" s="35">
        <f t="shared" si="8"/>
        <v>577</v>
      </c>
      <c r="B589" s="36" t="s">
        <v>940</v>
      </c>
      <c r="C589" s="37" t="s">
        <v>941</v>
      </c>
      <c r="D589" s="38">
        <v>2577</v>
      </c>
      <c r="E589" s="39"/>
    </row>
    <row r="590" spans="1:5">
      <c r="A590" s="35">
        <f t="shared" si="8"/>
        <v>578</v>
      </c>
      <c r="B590" s="36" t="s">
        <v>942</v>
      </c>
      <c r="C590" s="37" t="s">
        <v>943</v>
      </c>
      <c r="D590" s="38">
        <v>2578</v>
      </c>
      <c r="E590" s="39"/>
    </row>
    <row r="591" spans="1:5">
      <c r="A591" s="35">
        <f t="shared" si="8"/>
        <v>579</v>
      </c>
      <c r="B591" s="36" t="s">
        <v>944</v>
      </c>
      <c r="C591" s="37" t="s">
        <v>945</v>
      </c>
      <c r="D591" s="38">
        <v>2579</v>
      </c>
      <c r="E591" s="39"/>
    </row>
    <row r="592" spans="1:5">
      <c r="A592" s="35">
        <f t="shared" si="8"/>
        <v>580</v>
      </c>
      <c r="B592" s="36" t="s">
        <v>0</v>
      </c>
      <c r="C592" s="37" t="s">
        <v>1</v>
      </c>
      <c r="D592" s="38">
        <v>2580</v>
      </c>
      <c r="E592" s="39"/>
    </row>
    <row r="593" spans="1:5">
      <c r="A593" s="35">
        <f t="shared" si="8"/>
        <v>581</v>
      </c>
      <c r="B593" s="36" t="s">
        <v>2</v>
      </c>
      <c r="C593" s="37" t="s">
        <v>3</v>
      </c>
      <c r="D593" s="38">
        <v>2581</v>
      </c>
      <c r="E593" s="39"/>
    </row>
    <row r="594" spans="1:5">
      <c r="A594" s="35">
        <f t="shared" si="8"/>
        <v>582</v>
      </c>
      <c r="B594" s="36" t="s">
        <v>4</v>
      </c>
      <c r="C594" s="37" t="s">
        <v>5</v>
      </c>
      <c r="D594" s="38">
        <v>2582</v>
      </c>
      <c r="E594" s="39"/>
    </row>
    <row r="595" spans="1:5">
      <c r="A595" s="35">
        <f t="shared" si="8"/>
        <v>583</v>
      </c>
      <c r="B595" s="36" t="s">
        <v>6</v>
      </c>
      <c r="C595" s="37" t="s">
        <v>7</v>
      </c>
      <c r="D595" s="38">
        <v>2583</v>
      </c>
      <c r="E595" s="39"/>
    </row>
    <row r="596" spans="1:5" ht="25.5">
      <c r="A596" s="35">
        <f t="shared" si="8"/>
        <v>584</v>
      </c>
      <c r="B596" s="36" t="s">
        <v>8</v>
      </c>
      <c r="C596" s="37" t="s">
        <v>9</v>
      </c>
      <c r="D596" s="38">
        <v>2584</v>
      </c>
      <c r="E596" s="39"/>
    </row>
    <row r="597" spans="1:5">
      <c r="A597" s="35">
        <f t="shared" si="8"/>
        <v>585</v>
      </c>
      <c r="B597" s="36" t="s">
        <v>10</v>
      </c>
      <c r="C597" s="37" t="s">
        <v>11</v>
      </c>
      <c r="D597" s="38">
        <v>2585</v>
      </c>
      <c r="E597" s="39"/>
    </row>
    <row r="598" spans="1:5">
      <c r="A598" s="35">
        <f t="shared" si="8"/>
        <v>586</v>
      </c>
      <c r="B598" s="36" t="s">
        <v>12</v>
      </c>
      <c r="C598" s="37" t="s">
        <v>13</v>
      </c>
      <c r="D598" s="38">
        <v>2586</v>
      </c>
      <c r="E598" s="39"/>
    </row>
    <row r="599" spans="1:5">
      <c r="A599" s="35">
        <f t="shared" si="8"/>
        <v>587</v>
      </c>
      <c r="B599" s="36" t="s">
        <v>14</v>
      </c>
      <c r="C599" s="37" t="s">
        <v>15</v>
      </c>
      <c r="D599" s="38">
        <v>2587</v>
      </c>
      <c r="E599" s="39"/>
    </row>
    <row r="600" spans="1:5">
      <c r="A600" s="35">
        <f t="shared" si="8"/>
        <v>588</v>
      </c>
      <c r="B600" s="36" t="s">
        <v>16</v>
      </c>
      <c r="C600" s="37" t="s">
        <v>17</v>
      </c>
      <c r="D600" s="38">
        <v>2588</v>
      </c>
      <c r="E600" s="39"/>
    </row>
    <row r="601" spans="1:5">
      <c r="A601" s="35">
        <f t="shared" si="8"/>
        <v>589</v>
      </c>
      <c r="B601" s="36" t="s">
        <v>18</v>
      </c>
      <c r="C601" s="37" t="s">
        <v>19</v>
      </c>
      <c r="D601" s="38">
        <v>2589</v>
      </c>
      <c r="E601" s="39"/>
    </row>
    <row r="602" spans="1:5">
      <c r="A602" s="35">
        <f t="shared" si="8"/>
        <v>590</v>
      </c>
      <c r="B602" s="36" t="s">
        <v>20</v>
      </c>
      <c r="C602" s="37" t="s">
        <v>21</v>
      </c>
      <c r="D602" s="38">
        <v>2590</v>
      </c>
      <c r="E602" s="39"/>
    </row>
    <row r="603" spans="1:5">
      <c r="A603" s="35">
        <f t="shared" si="8"/>
        <v>591</v>
      </c>
      <c r="B603" s="36" t="s">
        <v>22</v>
      </c>
      <c r="C603" s="37" t="s">
        <v>23</v>
      </c>
      <c r="D603" s="38">
        <v>2591</v>
      </c>
      <c r="E603" s="39"/>
    </row>
    <row r="604" spans="1:5">
      <c r="A604" s="35">
        <f t="shared" si="8"/>
        <v>592</v>
      </c>
      <c r="B604" s="36" t="s">
        <v>24</v>
      </c>
      <c r="C604" s="37" t="s">
        <v>25</v>
      </c>
      <c r="D604" s="38">
        <v>2592</v>
      </c>
      <c r="E604" s="39"/>
    </row>
    <row r="605" spans="1:5" ht="25.5">
      <c r="A605" s="35">
        <f t="shared" si="8"/>
        <v>593</v>
      </c>
      <c r="B605" s="36" t="s">
        <v>26</v>
      </c>
      <c r="C605" s="37" t="s">
        <v>27</v>
      </c>
      <c r="D605" s="38">
        <v>2593</v>
      </c>
      <c r="E605" s="39"/>
    </row>
    <row r="606" spans="1:5">
      <c r="A606" s="35">
        <f t="shared" si="8"/>
        <v>594</v>
      </c>
      <c r="B606" s="36" t="s">
        <v>28</v>
      </c>
      <c r="C606" s="37" t="s">
        <v>29</v>
      </c>
      <c r="D606" s="38">
        <v>2594</v>
      </c>
      <c r="E606" s="39"/>
    </row>
    <row r="607" spans="1:5">
      <c r="A607" s="35">
        <f t="shared" si="8"/>
        <v>595</v>
      </c>
      <c r="B607" s="36" t="s">
        <v>30</v>
      </c>
      <c r="C607" s="37" t="s">
        <v>31</v>
      </c>
      <c r="D607" s="38">
        <v>2595</v>
      </c>
      <c r="E607" s="39"/>
    </row>
    <row r="608" spans="1:5">
      <c r="A608" s="35">
        <f t="shared" si="8"/>
        <v>596</v>
      </c>
      <c r="B608" s="36" t="s">
        <v>32</v>
      </c>
      <c r="C608" s="37" t="s">
        <v>33</v>
      </c>
      <c r="D608" s="38">
        <v>2596</v>
      </c>
      <c r="E608" s="39"/>
    </row>
    <row r="609" spans="1:5">
      <c r="A609" s="35">
        <f t="shared" si="8"/>
        <v>597</v>
      </c>
      <c r="B609" s="36" t="s">
        <v>34</v>
      </c>
      <c r="C609" s="37" t="s">
        <v>35</v>
      </c>
      <c r="D609" s="38">
        <v>2597</v>
      </c>
      <c r="E609" s="39"/>
    </row>
    <row r="610" spans="1:5" ht="25.5">
      <c r="A610" s="35">
        <f t="shared" si="8"/>
        <v>598</v>
      </c>
      <c r="B610" s="36" t="s">
        <v>36</v>
      </c>
      <c r="C610" s="37" t="s">
        <v>37</v>
      </c>
      <c r="D610" s="38">
        <v>2598</v>
      </c>
      <c r="E610" s="39"/>
    </row>
    <row r="611" spans="1:5" ht="25.5">
      <c r="A611" s="35">
        <f t="shared" si="8"/>
        <v>599</v>
      </c>
      <c r="B611" s="36" t="s">
        <v>38</v>
      </c>
      <c r="C611" s="37" t="s">
        <v>39</v>
      </c>
      <c r="D611" s="38">
        <v>2599</v>
      </c>
      <c r="E611" s="39"/>
    </row>
    <row r="612" spans="1:5">
      <c r="A612" s="35">
        <f t="shared" si="8"/>
        <v>600</v>
      </c>
      <c r="B612" s="36" t="s">
        <v>40</v>
      </c>
      <c r="C612" s="37" t="s">
        <v>41</v>
      </c>
      <c r="D612" s="38">
        <v>2600</v>
      </c>
      <c r="E612" s="39"/>
    </row>
    <row r="613" spans="1:5">
      <c r="A613" s="35">
        <f t="shared" si="8"/>
        <v>601</v>
      </c>
      <c r="B613" s="36" t="s">
        <v>42</v>
      </c>
      <c r="C613" s="37" t="s">
        <v>43</v>
      </c>
      <c r="D613" s="38">
        <v>2601</v>
      </c>
      <c r="E613" s="39"/>
    </row>
    <row r="614" spans="1:5">
      <c r="A614" s="35">
        <f t="shared" si="8"/>
        <v>602</v>
      </c>
      <c r="B614" s="36" t="s">
        <v>44</v>
      </c>
      <c r="C614" s="37" t="s">
        <v>45</v>
      </c>
      <c r="D614" s="38">
        <v>2602</v>
      </c>
      <c r="E614" s="39"/>
    </row>
    <row r="615" spans="1:5">
      <c r="A615" s="35">
        <f t="shared" si="8"/>
        <v>603</v>
      </c>
      <c r="B615" s="36" t="s">
        <v>46</v>
      </c>
      <c r="C615" s="37" t="s">
        <v>47</v>
      </c>
      <c r="D615" s="38">
        <v>2603</v>
      </c>
      <c r="E615" s="39"/>
    </row>
    <row r="616" spans="1:5">
      <c r="A616" s="35">
        <f t="shared" si="8"/>
        <v>604</v>
      </c>
      <c r="B616" s="36" t="s">
        <v>48</v>
      </c>
      <c r="C616" s="37" t="s">
        <v>49</v>
      </c>
      <c r="D616" s="38">
        <v>2604</v>
      </c>
      <c r="E616" s="39"/>
    </row>
    <row r="617" spans="1:5">
      <c r="A617" s="35">
        <f t="shared" si="8"/>
        <v>605</v>
      </c>
      <c r="B617" s="36" t="s">
        <v>50</v>
      </c>
      <c r="C617" s="37" t="s">
        <v>51</v>
      </c>
      <c r="D617" s="38">
        <v>2605</v>
      </c>
      <c r="E617" s="39"/>
    </row>
    <row r="618" spans="1:5">
      <c r="A618" s="35">
        <f t="shared" si="8"/>
        <v>606</v>
      </c>
      <c r="B618" s="36" t="s">
        <v>52</v>
      </c>
      <c r="C618" s="37" t="s">
        <v>53</v>
      </c>
      <c r="D618" s="38">
        <v>2606</v>
      </c>
      <c r="E618" s="39"/>
    </row>
    <row r="619" spans="1:5">
      <c r="A619" s="35">
        <f t="shared" ref="A619:A627" si="9">A618+1</f>
        <v>607</v>
      </c>
      <c r="B619" s="36" t="s">
        <v>54</v>
      </c>
      <c r="C619" s="37" t="s">
        <v>55</v>
      </c>
      <c r="D619" s="38">
        <v>2607</v>
      </c>
      <c r="E619" s="39"/>
    </row>
    <row r="620" spans="1:5">
      <c r="A620" s="35">
        <f t="shared" si="9"/>
        <v>608</v>
      </c>
      <c r="B620" s="36" t="s">
        <v>56</v>
      </c>
      <c r="C620" s="37" t="s">
        <v>999</v>
      </c>
      <c r="D620" s="38">
        <v>2608</v>
      </c>
      <c r="E620" s="39"/>
    </row>
    <row r="621" spans="1:5">
      <c r="A621" s="35">
        <f t="shared" si="9"/>
        <v>609</v>
      </c>
      <c r="B621" s="36" t="s">
        <v>1000</v>
      </c>
      <c r="C621" s="37" t="s">
        <v>1001</v>
      </c>
      <c r="D621" s="38">
        <v>2609</v>
      </c>
      <c r="E621" s="39"/>
    </row>
    <row r="622" spans="1:5">
      <c r="A622" s="35">
        <f t="shared" si="9"/>
        <v>610</v>
      </c>
      <c r="B622" s="36" t="s">
        <v>1002</v>
      </c>
      <c r="C622" s="37" t="s">
        <v>1003</v>
      </c>
      <c r="D622" s="38">
        <v>2610</v>
      </c>
      <c r="E622" s="39"/>
    </row>
    <row r="623" spans="1:5">
      <c r="A623" s="35">
        <f t="shared" si="9"/>
        <v>611</v>
      </c>
      <c r="B623" s="36" t="s">
        <v>1004</v>
      </c>
      <c r="C623" s="37" t="s">
        <v>1005</v>
      </c>
      <c r="D623" s="38">
        <v>2611</v>
      </c>
      <c r="E623" s="39"/>
    </row>
    <row r="624" spans="1:5">
      <c r="A624" s="35">
        <f t="shared" si="9"/>
        <v>612</v>
      </c>
      <c r="B624" s="36" t="s">
        <v>1006</v>
      </c>
      <c r="C624" s="37" t="s">
        <v>1007</v>
      </c>
      <c r="D624" s="38">
        <v>2612</v>
      </c>
      <c r="E624" s="39"/>
    </row>
    <row r="625" spans="1:6" ht="25.5">
      <c r="A625" s="35">
        <f t="shared" si="9"/>
        <v>613</v>
      </c>
      <c r="B625" s="36" t="s">
        <v>1008</v>
      </c>
      <c r="C625" s="37" t="s">
        <v>1009</v>
      </c>
      <c r="D625" s="38">
        <v>2613</v>
      </c>
      <c r="E625" s="39"/>
    </row>
    <row r="626" spans="1:6" ht="25.5">
      <c r="A626" s="35">
        <f t="shared" si="9"/>
        <v>614</v>
      </c>
      <c r="B626" s="36" t="s">
        <v>1010</v>
      </c>
      <c r="C626" s="37" t="s">
        <v>1011</v>
      </c>
      <c r="D626" s="38">
        <v>2614</v>
      </c>
      <c r="E626" s="39"/>
    </row>
    <row r="627" spans="1:6">
      <c r="A627" s="35">
        <f t="shared" si="9"/>
        <v>615</v>
      </c>
      <c r="B627" s="36" t="s">
        <v>1012</v>
      </c>
      <c r="C627" s="37" t="s">
        <v>1013</v>
      </c>
      <c r="D627" s="38">
        <v>2615</v>
      </c>
      <c r="E627" s="39">
        <f>E628-SUM(E13:E626)</f>
        <v>42512360</v>
      </c>
    </row>
    <row r="628" spans="1:6" ht="15.75">
      <c r="A628" s="35"/>
      <c r="B628" s="36"/>
      <c r="C628" s="40" t="s">
        <v>1014</v>
      </c>
      <c r="D628" s="38">
        <v>9999</v>
      </c>
      <c r="E628" s="41">
        <f>BPT!F119</f>
        <v>42512360</v>
      </c>
      <c r="F628" s="42"/>
    </row>
    <row r="630" spans="1:6">
      <c r="C630" s="146" t="s">
        <v>1483</v>
      </c>
    </row>
    <row r="631" spans="1:6">
      <c r="C631" s="146" t="str">
        <f>BS!B113</f>
        <v xml:space="preserve">           Na den 31.12.2023godina</v>
      </c>
    </row>
    <row r="632" spans="1:6">
      <c r="C632" s="146" t="s">
        <v>1484</v>
      </c>
    </row>
    <row r="633" spans="1:6">
      <c r="C633" s="146" t="s">
        <v>1803</v>
      </c>
    </row>
    <row r="634" spans="1:6">
      <c r="C634" s="146" t="s">
        <v>592</v>
      </c>
    </row>
    <row r="635" spans="1:6">
      <c r="C635" s="146" t="s">
        <v>593</v>
      </c>
    </row>
  </sheetData>
  <sheetProtection password="C714" sheet="1" objects="1" scenarios="1"/>
  <mergeCells count="3">
    <mergeCell ref="A10:C10"/>
    <mergeCell ref="D10:D11"/>
    <mergeCell ref="E10:E11"/>
  </mergeCells>
  <phoneticPr fontId="5" type="noConversion"/>
  <pageMargins left="0.17" right="0.16" top="0.28000000000000003" bottom="0.4" header="0.2" footer="0.24"/>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topLeftCell="A2" workbookViewId="0">
      <pane xSplit="3" ySplit="10" topLeftCell="D51" activePane="bottomRight" state="frozen"/>
      <selection activeCell="A2" sqref="A2"/>
      <selection pane="topRight" activeCell="D2" sqref="D2"/>
      <selection pane="bottomLeft" activeCell="A12" sqref="A12"/>
      <selection pane="bottomRight" activeCell="B7" sqref="B7"/>
    </sheetView>
  </sheetViews>
  <sheetFormatPr defaultRowHeight="12.75"/>
  <cols>
    <col min="1" max="1" width="6" style="51" customWidth="1"/>
    <col min="2" max="2" width="76.5703125" style="52" customWidth="1"/>
    <col min="3" max="3" width="5" style="70" customWidth="1"/>
    <col min="4" max="4" width="15.5703125" style="238" customWidth="1"/>
    <col min="5" max="16384" width="9.140625" style="63"/>
  </cols>
  <sheetData>
    <row r="1" spans="1:4" hidden="1"/>
    <row r="2" spans="1:4" ht="15">
      <c r="A2" s="53"/>
      <c r="B2" s="54" t="s">
        <v>1047</v>
      </c>
      <c r="C2" s="67"/>
      <c r="D2" s="239"/>
    </row>
    <row r="3" spans="1:4" ht="14.25">
      <c r="A3" s="53"/>
      <c r="B3" s="64" t="str">
        <f>'Informacii za pravnoto lice'!B7</f>
        <v>ДСУ СВ.НАУМ ОХРИДСКИ</v>
      </c>
      <c r="C3" s="68"/>
      <c r="D3" s="239"/>
    </row>
    <row r="4" spans="1:4" ht="15">
      <c r="A4" s="53"/>
      <c r="B4" s="55" t="s">
        <v>1029</v>
      </c>
      <c r="C4" s="67"/>
      <c r="D4" s="239"/>
    </row>
    <row r="5" spans="1:4" ht="14.25">
      <c r="A5" s="53"/>
      <c r="B5" s="62" t="str">
        <f>'Informacii za pravnoto lice'!B18</f>
        <v>Скопје</v>
      </c>
      <c r="C5" s="69"/>
      <c r="D5" s="239"/>
    </row>
    <row r="6" spans="1:4" ht="15">
      <c r="A6" s="53"/>
      <c r="B6" s="55" t="s">
        <v>1017</v>
      </c>
      <c r="C6" s="67"/>
      <c r="D6" s="239"/>
    </row>
    <row r="7" spans="1:4" ht="14.25">
      <c r="A7" s="53"/>
      <c r="B7" s="56" t="str">
        <f>'Informacii za pravnoto lice'!B7</f>
        <v>ДСУ СВ.НАУМ ОХРИДСКИ</v>
      </c>
      <c r="C7" s="69"/>
      <c r="D7" s="239"/>
    </row>
    <row r="8" spans="1:4" ht="14.25">
      <c r="A8" s="53"/>
      <c r="B8" s="56"/>
      <c r="C8" s="69"/>
      <c r="D8" s="239"/>
    </row>
    <row r="9" spans="1:4" ht="18.75" thickBot="1">
      <c r="B9" s="57" t="s">
        <v>1543</v>
      </c>
      <c r="C9" s="71"/>
    </row>
    <row r="10" spans="1:4" ht="18.75" hidden="1" thickBot="1">
      <c r="B10" s="57"/>
      <c r="C10" s="71"/>
    </row>
    <row r="11" spans="1:4" ht="13.5" customHeight="1" thickTop="1" thickBot="1">
      <c r="A11" s="379" t="s">
        <v>1544</v>
      </c>
      <c r="B11" s="380"/>
      <c r="C11" s="66"/>
      <c r="D11" s="240"/>
    </row>
    <row r="12" spans="1:4" ht="16.5" thickTop="1">
      <c r="A12" s="261" t="s">
        <v>1545</v>
      </c>
      <c r="B12" s="262" t="s">
        <v>1661</v>
      </c>
      <c r="C12" s="263" t="s">
        <v>1179</v>
      </c>
      <c r="D12" s="293"/>
    </row>
    <row r="13" spans="1:4" ht="15.75">
      <c r="A13" s="264" t="s">
        <v>1662</v>
      </c>
      <c r="B13" s="265" t="s">
        <v>2138</v>
      </c>
      <c r="C13" s="266" t="s">
        <v>1180</v>
      </c>
      <c r="D13" s="294">
        <f>SUM(D14:D50)</f>
        <v>0</v>
      </c>
    </row>
    <row r="14" spans="1:4" s="52" customFormat="1" ht="24.95" customHeight="1">
      <c r="A14" s="267" t="s">
        <v>2066</v>
      </c>
      <c r="B14" s="268" t="s">
        <v>2093</v>
      </c>
      <c r="C14" s="269" t="s">
        <v>1181</v>
      </c>
      <c r="D14" s="270"/>
    </row>
    <row r="15" spans="1:4" s="52" customFormat="1" ht="24.95" customHeight="1">
      <c r="A15" s="267">
        <v>2</v>
      </c>
      <c r="B15" s="268" t="s">
        <v>2067</v>
      </c>
      <c r="C15" s="269" t="s">
        <v>1182</v>
      </c>
      <c r="D15" s="270"/>
    </row>
    <row r="16" spans="1:4" s="52" customFormat="1" ht="24.95" customHeight="1">
      <c r="A16" s="267">
        <v>3</v>
      </c>
      <c r="B16" s="268" t="s">
        <v>2068</v>
      </c>
      <c r="C16" s="269" t="s">
        <v>1183</v>
      </c>
      <c r="D16" s="270"/>
    </row>
    <row r="17" spans="1:4" s="52" customFormat="1" ht="24.95" customHeight="1">
      <c r="A17" s="267">
        <v>4</v>
      </c>
      <c r="B17" s="268" t="s">
        <v>2069</v>
      </c>
      <c r="C17" s="269" t="s">
        <v>1184</v>
      </c>
      <c r="D17" s="270"/>
    </row>
    <row r="18" spans="1:4" s="52" customFormat="1" ht="24.95" customHeight="1">
      <c r="A18" s="267">
        <v>5</v>
      </c>
      <c r="B18" s="268" t="s">
        <v>2094</v>
      </c>
      <c r="C18" s="269" t="s">
        <v>1185</v>
      </c>
      <c r="D18" s="270"/>
    </row>
    <row r="19" spans="1:4" s="52" customFormat="1" ht="24.95" customHeight="1">
      <c r="A19" s="267">
        <v>6</v>
      </c>
      <c r="B19" s="268" t="s">
        <v>2070</v>
      </c>
      <c r="C19" s="269" t="s">
        <v>1186</v>
      </c>
      <c r="D19" s="270"/>
    </row>
    <row r="20" spans="1:4" s="52" customFormat="1" ht="24.95" customHeight="1">
      <c r="A20" s="267">
        <v>7</v>
      </c>
      <c r="B20" s="268" t="s">
        <v>2071</v>
      </c>
      <c r="C20" s="269" t="s">
        <v>1187</v>
      </c>
      <c r="D20" s="270"/>
    </row>
    <row r="21" spans="1:4" s="52" customFormat="1" ht="24.95" customHeight="1">
      <c r="A21" s="267">
        <v>8</v>
      </c>
      <c r="B21" s="268" t="s">
        <v>2095</v>
      </c>
      <c r="C21" s="269" t="s">
        <v>1188</v>
      </c>
      <c r="D21" s="270"/>
    </row>
    <row r="22" spans="1:4" s="52" customFormat="1" ht="24.95" customHeight="1">
      <c r="A22" s="267">
        <v>9</v>
      </c>
      <c r="B22" s="268" t="s">
        <v>2072</v>
      </c>
      <c r="C22" s="269" t="s">
        <v>1189</v>
      </c>
      <c r="D22" s="270"/>
    </row>
    <row r="23" spans="1:4" s="52" customFormat="1" ht="24.95" customHeight="1">
      <c r="A23" s="267">
        <v>10</v>
      </c>
      <c r="B23" s="268" t="s">
        <v>2073</v>
      </c>
      <c r="C23" s="269" t="s">
        <v>1190</v>
      </c>
      <c r="D23" s="270"/>
    </row>
    <row r="24" spans="1:4" s="52" customFormat="1" ht="24.95" customHeight="1">
      <c r="A24" s="267">
        <v>11</v>
      </c>
      <c r="B24" s="268" t="s">
        <v>2074</v>
      </c>
      <c r="C24" s="269" t="s">
        <v>1191</v>
      </c>
      <c r="D24" s="270"/>
    </row>
    <row r="25" spans="1:4" s="52" customFormat="1" ht="24.95" customHeight="1">
      <c r="A25" s="267">
        <v>12</v>
      </c>
      <c r="B25" s="268" t="s">
        <v>2075</v>
      </c>
      <c r="C25" s="269" t="s">
        <v>1192</v>
      </c>
      <c r="D25" s="270"/>
    </row>
    <row r="26" spans="1:4" s="52" customFormat="1" ht="24.95" customHeight="1">
      <c r="A26" s="267">
        <v>13</v>
      </c>
      <c r="B26" s="268" t="s">
        <v>2076</v>
      </c>
      <c r="C26" s="269" t="s">
        <v>1193</v>
      </c>
      <c r="D26" s="270"/>
    </row>
    <row r="27" spans="1:4" s="52" customFormat="1" ht="24.95" customHeight="1">
      <c r="A27" s="267">
        <v>14</v>
      </c>
      <c r="B27" s="268" t="s">
        <v>2096</v>
      </c>
      <c r="C27" s="269" t="s">
        <v>1194</v>
      </c>
      <c r="D27" s="270"/>
    </row>
    <row r="28" spans="1:4" s="52" customFormat="1" ht="24.95" customHeight="1">
      <c r="A28" s="267">
        <v>15</v>
      </c>
      <c r="B28" s="268" t="s">
        <v>2097</v>
      </c>
      <c r="C28" s="269" t="s">
        <v>1195</v>
      </c>
      <c r="D28" s="270"/>
    </row>
    <row r="29" spans="1:4" s="52" customFormat="1" ht="24.95" customHeight="1">
      <c r="A29" s="267">
        <v>16</v>
      </c>
      <c r="B29" s="268" t="s">
        <v>2077</v>
      </c>
      <c r="C29" s="269" t="s">
        <v>1196</v>
      </c>
      <c r="D29" s="270"/>
    </row>
    <row r="30" spans="1:4" s="52" customFormat="1" ht="24.95" customHeight="1">
      <c r="A30" s="267">
        <v>17</v>
      </c>
      <c r="B30" s="268" t="s">
        <v>2078</v>
      </c>
      <c r="C30" s="269" t="s">
        <v>1197</v>
      </c>
      <c r="D30" s="270"/>
    </row>
    <row r="31" spans="1:4" s="52" customFormat="1" ht="24.95" customHeight="1">
      <c r="A31" s="267">
        <v>18</v>
      </c>
      <c r="B31" s="268" t="s">
        <v>2079</v>
      </c>
      <c r="C31" s="269" t="s">
        <v>1198</v>
      </c>
      <c r="D31" s="270"/>
    </row>
    <row r="32" spans="1:4" s="52" customFormat="1" ht="24.95" customHeight="1">
      <c r="A32" s="267">
        <v>19</v>
      </c>
      <c r="B32" s="268" t="s">
        <v>2080</v>
      </c>
      <c r="C32" s="269" t="s">
        <v>1199</v>
      </c>
      <c r="D32" s="270"/>
    </row>
    <row r="33" spans="1:4" s="52" customFormat="1" ht="24.95" customHeight="1">
      <c r="A33" s="267">
        <v>20</v>
      </c>
      <c r="B33" s="268" t="s">
        <v>2098</v>
      </c>
      <c r="C33" s="269" t="s">
        <v>1200</v>
      </c>
      <c r="D33" s="270"/>
    </row>
    <row r="34" spans="1:4" s="52" customFormat="1" ht="24.95" customHeight="1">
      <c r="A34" s="267">
        <v>21</v>
      </c>
      <c r="B34" s="268" t="s">
        <v>2081</v>
      </c>
      <c r="C34" s="269" t="s">
        <v>1201</v>
      </c>
      <c r="D34" s="270"/>
    </row>
    <row r="35" spans="1:4" s="52" customFormat="1" ht="24.95" customHeight="1">
      <c r="A35" s="267">
        <v>22</v>
      </c>
      <c r="B35" s="268" t="s">
        <v>2082</v>
      </c>
      <c r="C35" s="269" t="s">
        <v>1202</v>
      </c>
      <c r="D35" s="270"/>
    </row>
    <row r="36" spans="1:4" s="52" customFormat="1" ht="24.95" customHeight="1">
      <c r="A36" s="267">
        <v>23</v>
      </c>
      <c r="B36" s="268" t="s">
        <v>2083</v>
      </c>
      <c r="C36" s="269" t="s">
        <v>1203</v>
      </c>
      <c r="D36" s="270"/>
    </row>
    <row r="37" spans="1:4" s="52" customFormat="1" ht="24.95" customHeight="1">
      <c r="A37" s="267">
        <v>24</v>
      </c>
      <c r="B37" s="268" t="s">
        <v>2099</v>
      </c>
      <c r="C37" s="269" t="s">
        <v>1204</v>
      </c>
      <c r="D37" s="270"/>
    </row>
    <row r="38" spans="1:4" s="52" customFormat="1" ht="24.95" customHeight="1">
      <c r="A38" s="267">
        <v>25</v>
      </c>
      <c r="B38" s="268" t="s">
        <v>2084</v>
      </c>
      <c r="C38" s="271" t="s">
        <v>1205</v>
      </c>
      <c r="D38" s="270"/>
    </row>
    <row r="39" spans="1:4" s="52" customFormat="1" ht="24.95" customHeight="1">
      <c r="A39" s="267">
        <v>26</v>
      </c>
      <c r="B39" s="268" t="s">
        <v>2085</v>
      </c>
      <c r="C39" s="269" t="s">
        <v>1206</v>
      </c>
      <c r="D39" s="295"/>
    </row>
    <row r="40" spans="1:4" s="52" customFormat="1" ht="24.95" customHeight="1">
      <c r="A40" s="267">
        <v>27</v>
      </c>
      <c r="B40" s="268" t="s">
        <v>2086</v>
      </c>
      <c r="C40" s="271" t="s">
        <v>1207</v>
      </c>
      <c r="D40" s="295"/>
    </row>
    <row r="41" spans="1:4" s="52" customFormat="1" ht="24.95" customHeight="1">
      <c r="A41" s="267">
        <v>28</v>
      </c>
      <c r="B41" s="272" t="s">
        <v>2112</v>
      </c>
      <c r="C41" s="269" t="s">
        <v>1208</v>
      </c>
      <c r="D41" s="295"/>
    </row>
    <row r="42" spans="1:4" s="52" customFormat="1" ht="24.95" customHeight="1">
      <c r="A42" s="267">
        <v>29</v>
      </c>
      <c r="B42" s="268" t="s">
        <v>2087</v>
      </c>
      <c r="C42" s="271" t="s">
        <v>1209</v>
      </c>
      <c r="D42" s="295"/>
    </row>
    <row r="43" spans="1:4" s="52" customFormat="1" ht="24.95" customHeight="1">
      <c r="A43" s="267">
        <v>30</v>
      </c>
      <c r="B43" s="268" t="s">
        <v>2088</v>
      </c>
      <c r="C43" s="269" t="s">
        <v>1210</v>
      </c>
      <c r="D43" s="295"/>
    </row>
    <row r="44" spans="1:4" s="52" customFormat="1" ht="24.95" customHeight="1">
      <c r="A44" s="267">
        <v>31</v>
      </c>
      <c r="B44" s="268" t="s">
        <v>2089</v>
      </c>
      <c r="C44" s="271" t="s">
        <v>1211</v>
      </c>
      <c r="D44" s="295"/>
    </row>
    <row r="45" spans="1:4" s="52" customFormat="1" ht="24.95" customHeight="1">
      <c r="A45" s="267">
        <v>32</v>
      </c>
      <c r="B45" s="268" t="s">
        <v>2118</v>
      </c>
      <c r="C45" s="269" t="s">
        <v>1212</v>
      </c>
      <c r="D45" s="295"/>
    </row>
    <row r="46" spans="1:4" s="52" customFormat="1" ht="24.95" customHeight="1">
      <c r="A46" s="267">
        <v>33</v>
      </c>
      <c r="B46" s="268" t="s">
        <v>2119</v>
      </c>
      <c r="C46" s="271" t="s">
        <v>1213</v>
      </c>
      <c r="D46" s="295"/>
    </row>
    <row r="47" spans="1:4" s="52" customFormat="1" ht="24.95" customHeight="1">
      <c r="A47" s="267">
        <v>34</v>
      </c>
      <c r="B47" s="268" t="s">
        <v>2090</v>
      </c>
      <c r="C47" s="269" t="s">
        <v>1214</v>
      </c>
      <c r="D47" s="295"/>
    </row>
    <row r="48" spans="1:4" s="52" customFormat="1" ht="24.95" customHeight="1">
      <c r="A48" s="267">
        <v>35</v>
      </c>
      <c r="B48" s="268" t="s">
        <v>2091</v>
      </c>
      <c r="C48" s="271" t="s">
        <v>1215</v>
      </c>
      <c r="D48" s="295"/>
    </row>
    <row r="49" spans="1:4" s="52" customFormat="1" ht="24.95" customHeight="1">
      <c r="A49" s="267">
        <v>36</v>
      </c>
      <c r="B49" s="268" t="s">
        <v>2092</v>
      </c>
      <c r="C49" s="269" t="s">
        <v>1216</v>
      </c>
      <c r="D49" s="295"/>
    </row>
    <row r="50" spans="1:4" s="52" customFormat="1" ht="24.95" customHeight="1">
      <c r="A50" s="267">
        <v>37</v>
      </c>
      <c r="B50" s="268" t="s">
        <v>1660</v>
      </c>
      <c r="C50" s="271" t="s">
        <v>1217</v>
      </c>
      <c r="D50" s="295"/>
    </row>
    <row r="51" spans="1:4" s="52" customFormat="1" ht="24.95" customHeight="1">
      <c r="A51" s="292" t="s">
        <v>1663</v>
      </c>
      <c r="B51" s="274" t="s">
        <v>2139</v>
      </c>
      <c r="C51" s="269" t="s">
        <v>1218</v>
      </c>
      <c r="D51" s="296">
        <f>D12+D13</f>
        <v>0</v>
      </c>
    </row>
    <row r="52" spans="1:4" s="52" customFormat="1" ht="27.75" customHeight="1">
      <c r="A52" s="292" t="s">
        <v>1664</v>
      </c>
      <c r="B52" s="275" t="s">
        <v>2113</v>
      </c>
      <c r="C52" s="271" t="s">
        <v>1219</v>
      </c>
      <c r="D52" s="297">
        <f>SUM(D53:D59)</f>
        <v>0</v>
      </c>
    </row>
    <row r="53" spans="1:4" s="52" customFormat="1" ht="24.95" customHeight="1">
      <c r="A53" s="273">
        <v>38</v>
      </c>
      <c r="B53" s="268" t="s">
        <v>1665</v>
      </c>
      <c r="C53" s="269" t="s">
        <v>1220</v>
      </c>
      <c r="D53" s="295"/>
    </row>
    <row r="54" spans="1:4" s="52" customFormat="1" ht="24.95" customHeight="1">
      <c r="A54" s="273">
        <v>39</v>
      </c>
      <c r="B54" s="268" t="s">
        <v>1666</v>
      </c>
      <c r="C54" s="271" t="s">
        <v>1221</v>
      </c>
      <c r="D54" s="295"/>
    </row>
    <row r="55" spans="1:4" s="52" customFormat="1" ht="24.95" customHeight="1">
      <c r="A55" s="273">
        <v>40</v>
      </c>
      <c r="B55" s="268" t="s">
        <v>2114</v>
      </c>
      <c r="C55" s="269" t="s">
        <v>1222</v>
      </c>
      <c r="D55" s="295"/>
    </row>
    <row r="56" spans="1:4" s="52" customFormat="1" ht="24.95" customHeight="1">
      <c r="A56" s="273">
        <v>41</v>
      </c>
      <c r="B56" s="268" t="s">
        <v>2115</v>
      </c>
      <c r="C56" s="271" t="s">
        <v>1223</v>
      </c>
      <c r="D56" s="295"/>
    </row>
    <row r="57" spans="1:4" s="52" customFormat="1" ht="24.95" customHeight="1">
      <c r="A57" s="273">
        <v>42</v>
      </c>
      <c r="B57" s="268" t="s">
        <v>1667</v>
      </c>
      <c r="C57" s="269" t="s">
        <v>1224</v>
      </c>
      <c r="D57" s="295"/>
    </row>
    <row r="58" spans="1:4" s="52" customFormat="1" ht="24.95" customHeight="1">
      <c r="A58" s="273">
        <v>43</v>
      </c>
      <c r="B58" s="268" t="s">
        <v>1668</v>
      </c>
      <c r="C58" s="271" t="s">
        <v>1225</v>
      </c>
      <c r="D58" s="295"/>
    </row>
    <row r="59" spans="1:4" s="52" customFormat="1" ht="24.95" customHeight="1">
      <c r="A59" s="273">
        <v>44</v>
      </c>
      <c r="B59" s="268" t="s">
        <v>2116</v>
      </c>
      <c r="C59" s="269" t="s">
        <v>1226</v>
      </c>
      <c r="D59" s="295"/>
    </row>
    <row r="60" spans="1:4" s="52" customFormat="1" ht="24.95" customHeight="1">
      <c r="A60" s="292" t="s">
        <v>1669</v>
      </c>
      <c r="B60" s="275" t="s">
        <v>2140</v>
      </c>
      <c r="C60" s="271" t="s">
        <v>1227</v>
      </c>
      <c r="D60" s="296">
        <f>D51+D52</f>
        <v>0</v>
      </c>
    </row>
    <row r="61" spans="1:4" s="52" customFormat="1" ht="24.95" customHeight="1">
      <c r="A61" s="291" t="s">
        <v>1670</v>
      </c>
      <c r="B61" s="275" t="s">
        <v>2117</v>
      </c>
      <c r="C61" s="269" t="s">
        <v>1228</v>
      </c>
      <c r="D61" s="282">
        <f>INT(D60*0.1)</f>
        <v>0</v>
      </c>
    </row>
    <row r="62" spans="1:4" s="52" customFormat="1" ht="24.95" customHeight="1">
      <c r="A62" s="290" t="s">
        <v>1671</v>
      </c>
      <c r="B62" s="275" t="s">
        <v>2137</v>
      </c>
      <c r="C62" s="271" t="s">
        <v>1229</v>
      </c>
      <c r="D62" s="282">
        <f>SUM(D63:D66)</f>
        <v>0</v>
      </c>
    </row>
    <row r="63" spans="1:4" s="232" customFormat="1" ht="24.95" customHeight="1">
      <c r="A63" s="276">
        <v>45</v>
      </c>
      <c r="B63" s="268" t="s">
        <v>1674</v>
      </c>
      <c r="C63" s="269" t="s">
        <v>2120</v>
      </c>
      <c r="D63" s="270"/>
    </row>
    <row r="64" spans="1:4" s="232" customFormat="1" ht="24.95" customHeight="1">
      <c r="A64" s="277">
        <v>46</v>
      </c>
      <c r="B64" s="272" t="s">
        <v>2102</v>
      </c>
      <c r="C64" s="271" t="s">
        <v>2121</v>
      </c>
      <c r="D64" s="270"/>
    </row>
    <row r="65" spans="1:4" s="232" customFormat="1" ht="24.95" customHeight="1">
      <c r="A65" s="277">
        <v>47</v>
      </c>
      <c r="B65" s="272" t="s">
        <v>2101</v>
      </c>
      <c r="C65" s="269" t="s">
        <v>2122</v>
      </c>
      <c r="D65" s="270"/>
    </row>
    <row r="66" spans="1:4" s="52" customFormat="1" ht="24.95" customHeight="1">
      <c r="A66" s="277">
        <v>48</v>
      </c>
      <c r="B66" s="268" t="s">
        <v>2100</v>
      </c>
      <c r="C66" s="271" t="s">
        <v>2123</v>
      </c>
      <c r="D66" s="270"/>
    </row>
    <row r="67" spans="1:4" s="232" customFormat="1" ht="24.95" customHeight="1">
      <c r="A67" s="290" t="s">
        <v>1672</v>
      </c>
      <c r="B67" s="274" t="s">
        <v>1675</v>
      </c>
      <c r="C67" s="269" t="s">
        <v>2124</v>
      </c>
      <c r="D67" s="270">
        <f>D62+D61</f>
        <v>0</v>
      </c>
    </row>
    <row r="68" spans="1:4" s="52" customFormat="1" ht="24.95" customHeight="1">
      <c r="A68" s="279">
        <v>49</v>
      </c>
      <c r="B68" s="268" t="s">
        <v>2103</v>
      </c>
      <c r="C68" s="271" t="s">
        <v>2125</v>
      </c>
      <c r="D68" s="282"/>
    </row>
    <row r="69" spans="1:4" s="232" customFormat="1" ht="24.95" customHeight="1">
      <c r="A69" s="278">
        <v>50</v>
      </c>
      <c r="B69" s="268" t="s">
        <v>1676</v>
      </c>
      <c r="C69" s="269" t="s">
        <v>2126</v>
      </c>
      <c r="D69" s="285"/>
    </row>
    <row r="70" spans="1:4" s="52" customFormat="1" ht="24.95" customHeight="1">
      <c r="A70" s="279">
        <v>51</v>
      </c>
      <c r="B70" s="272" t="s">
        <v>2104</v>
      </c>
      <c r="C70" s="271" t="s">
        <v>2127</v>
      </c>
      <c r="D70" s="282"/>
    </row>
    <row r="71" spans="1:4" s="232" customFormat="1" ht="24.95" customHeight="1">
      <c r="A71" s="290" t="s">
        <v>1673</v>
      </c>
      <c r="B71" s="280" t="s">
        <v>2105</v>
      </c>
      <c r="C71" s="269"/>
      <c r="D71" s="270"/>
    </row>
    <row r="72" spans="1:4" s="52" customFormat="1" ht="24.95" customHeight="1">
      <c r="A72" s="276">
        <v>52</v>
      </c>
      <c r="B72" s="268" t="s">
        <v>1677</v>
      </c>
      <c r="C72" s="271" t="s">
        <v>505</v>
      </c>
      <c r="D72" s="270"/>
    </row>
    <row r="73" spans="1:4" s="52" customFormat="1" ht="24.95" customHeight="1">
      <c r="A73" s="281">
        <v>53</v>
      </c>
      <c r="B73" s="268" t="s">
        <v>1678</v>
      </c>
      <c r="C73" s="269" t="s">
        <v>2128</v>
      </c>
      <c r="D73" s="270"/>
    </row>
    <row r="74" spans="1:4" s="52" customFormat="1" ht="24.95" customHeight="1">
      <c r="A74" s="281">
        <v>54</v>
      </c>
      <c r="B74" s="268" t="s">
        <v>1679</v>
      </c>
      <c r="C74" s="271" t="s">
        <v>2129</v>
      </c>
      <c r="D74" s="282"/>
    </row>
    <row r="75" spans="1:4" s="52" customFormat="1" ht="24.95" customHeight="1">
      <c r="A75" s="281">
        <v>55</v>
      </c>
      <c r="B75" s="268" t="s">
        <v>1680</v>
      </c>
      <c r="C75" s="269" t="s">
        <v>506</v>
      </c>
      <c r="D75" s="282"/>
    </row>
    <row r="76" spans="1:4" s="232" customFormat="1" ht="24.95" customHeight="1">
      <c r="A76" s="283">
        <v>56</v>
      </c>
      <c r="B76" s="268" t="s">
        <v>2106</v>
      </c>
      <c r="C76" s="271" t="s">
        <v>2130</v>
      </c>
      <c r="D76" s="282"/>
    </row>
    <row r="77" spans="1:4" s="52" customFormat="1" ht="24.95" customHeight="1">
      <c r="A77" s="284">
        <v>57</v>
      </c>
      <c r="B77" s="268" t="s">
        <v>1681</v>
      </c>
      <c r="C77" s="269" t="s">
        <v>2131</v>
      </c>
      <c r="D77" s="285"/>
    </row>
    <row r="78" spans="1:4" s="52" customFormat="1" ht="24.95" customHeight="1">
      <c r="A78" s="281">
        <v>58</v>
      </c>
      <c r="B78" s="268" t="s">
        <v>2107</v>
      </c>
      <c r="C78" s="271" t="s">
        <v>2132</v>
      </c>
      <c r="D78" s="270"/>
    </row>
    <row r="79" spans="1:4" s="52" customFormat="1" ht="24.95" customHeight="1">
      <c r="A79" s="281">
        <v>59</v>
      </c>
      <c r="B79" s="268" t="s">
        <v>2108</v>
      </c>
      <c r="C79" s="269" t="s">
        <v>2133</v>
      </c>
      <c r="D79" s="270"/>
    </row>
    <row r="80" spans="1:4" s="52" customFormat="1" ht="24.95" customHeight="1">
      <c r="A80" s="281">
        <v>60</v>
      </c>
      <c r="B80" s="268" t="s">
        <v>2109</v>
      </c>
      <c r="C80" s="271" t="s">
        <v>2134</v>
      </c>
      <c r="D80" s="270"/>
    </row>
    <row r="81" spans="1:4" s="52" customFormat="1" ht="24.95" customHeight="1">
      <c r="A81" s="281">
        <v>61</v>
      </c>
      <c r="B81" s="268" t="s">
        <v>2111</v>
      </c>
      <c r="C81" s="269" t="s">
        <v>2135</v>
      </c>
      <c r="D81" s="270"/>
    </row>
    <row r="82" spans="1:4" s="52" customFormat="1" ht="24.95" customHeight="1" thickBot="1">
      <c r="A82" s="286">
        <v>62</v>
      </c>
      <c r="B82" s="287" t="s">
        <v>2110</v>
      </c>
      <c r="C82" s="288" t="s">
        <v>2136</v>
      </c>
      <c r="D82" s="289"/>
    </row>
    <row r="83" spans="1:4" ht="16.5" thickTop="1">
      <c r="A83" s="199"/>
      <c r="B83" s="241"/>
      <c r="C83" s="200"/>
      <c r="D83" s="242"/>
    </row>
    <row r="84" spans="1:4">
      <c r="B84" s="146" t="s">
        <v>1483</v>
      </c>
      <c r="C84" s="147"/>
      <c r="D84" s="243"/>
    </row>
    <row r="85" spans="1:4">
      <c r="B85" s="146" t="str">
        <f>BS!B113</f>
        <v xml:space="preserve">           Na den 31.12.2023godina</v>
      </c>
      <c r="C85" s="147"/>
      <c r="D85" s="243"/>
    </row>
    <row r="86" spans="1:4">
      <c r="B86" s="146" t="s">
        <v>1484</v>
      </c>
      <c r="C86" s="147"/>
      <c r="D86" s="243"/>
    </row>
    <row r="87" spans="1:4">
      <c r="B87" s="146" t="s">
        <v>1803</v>
      </c>
      <c r="C87" s="147"/>
      <c r="D87" s="243"/>
    </row>
    <row r="88" spans="1:4">
      <c r="B88" s="146" t="s">
        <v>592</v>
      </c>
      <c r="C88" s="147"/>
      <c r="D88" s="243"/>
    </row>
    <row r="89" spans="1:4">
      <c r="B89" s="146" t="s">
        <v>593</v>
      </c>
      <c r="C89" s="147"/>
      <c r="D89" s="243"/>
    </row>
  </sheetData>
  <sheetProtection password="C714" sheet="1" objects="1" scenarios="1"/>
  <mergeCells count="1">
    <mergeCell ref="A11:B11"/>
  </mergeCells>
  <phoneticPr fontId="5" type="noConversion"/>
  <pageMargins left="0.33" right="0.25" top="0.52" bottom="0.27" header="0.26" footer="0.280000000000000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Informacii za pravnoto lice</vt:lpstr>
      <vt:lpstr>BS</vt:lpstr>
      <vt:lpstr>BPT</vt:lpstr>
      <vt:lpstr>DE</vt:lpstr>
      <vt:lpstr>SPD</vt:lpstr>
      <vt:lpstr>DB</vt:lpstr>
      <vt:lpstr>BPT!Print_Area</vt:lpstr>
      <vt:lpstr>BS!Print_Area</vt:lpstr>
      <vt:lpstr>DB!Print_Area</vt:lpstr>
      <vt:lpstr>DE!Print_Area</vt:lpstr>
      <vt:lpstr>SPD!Print_Area</vt:lpstr>
      <vt:lpstr>BPT!Print_Titles</vt:lpstr>
      <vt:lpstr>BS!Print_Titles</vt:lpstr>
      <vt:lpstr>DB!Print_Titles</vt:lpstr>
      <vt:lpstr>DE!Print_Titles</vt:lpstr>
      <vt:lpstr>SPD!Print_Titles</vt:lpstr>
    </vt:vector>
  </TitlesOfParts>
  <Company>Univerzitet "Sv. Kiril i Metodij" Skopje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ZKordoski</dc:creator>
  <cp:lastModifiedBy>Emilija</cp:lastModifiedBy>
  <cp:lastPrinted>2021-02-23T07:09:50Z</cp:lastPrinted>
  <dcterms:created xsi:type="dcterms:W3CDTF">2010-02-04T08:36:35Z</dcterms:created>
  <dcterms:modified xsi:type="dcterms:W3CDTF">2024-07-11T09:45:10Z</dcterms:modified>
</cp:coreProperties>
</file>